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45" windowWidth="7380" windowHeight="9975" tabRatio="885" activeTab="6"/>
  </bookViews>
  <sheets>
    <sheet name="Sign-ups" sheetId="1" r:id="rId1"/>
    <sheet name="Scores 2007" sheetId="2" r:id="rId2"/>
    <sheet name="Eliminator 1" sheetId="3" r:id="rId3"/>
    <sheet name="Eliminator 2" sheetId="4" r:id="rId4"/>
    <sheet name="Match 16 - 2007" sheetId="5" r:id="rId5"/>
    <sheet name="J-E Payout Sheet" sheetId="6" r:id="rId6"/>
    <sheet name="Mpls07" sheetId="7" r:id="rId7"/>
  </sheets>
  <definedNames>
    <definedName name="GndTot">'Scores 2007'!$N$2:$N$81</definedName>
    <definedName name="_xlnm.Print_Area" localSheetId="1">'Scores 2007'!$A$2:$P$83</definedName>
    <definedName name="_xlnm.Print_Area" localSheetId="0">'Sign-ups'!$A$3:$J$84</definedName>
    <definedName name="_xlnm.Print_Titles" localSheetId="1">'Scores 2007'!$1:$1</definedName>
    <definedName name="_xlnm.Print_Titles" localSheetId="0">'Sign-ups'!$2:$2</definedName>
    <definedName name="TotScore">'Scores 2007'!$N$2:$N$81</definedName>
  </definedNames>
  <calcPr fullCalcOnLoad="1"/>
</workbook>
</file>

<file path=xl/sharedStrings.xml><?xml version="1.0" encoding="utf-8"?>
<sst xmlns="http://schemas.openxmlformats.org/spreadsheetml/2006/main" count="672" uniqueCount="197">
  <si>
    <t>Total</t>
  </si>
  <si>
    <t>NAME</t>
  </si>
  <si>
    <t>Anderson, Jeff</t>
  </si>
  <si>
    <t>Barnhouse, Chuck</t>
  </si>
  <si>
    <t>Barnhouse, Jason</t>
  </si>
  <si>
    <t>Bohn, Steve</t>
  </si>
  <si>
    <t>Boyer, CJ</t>
  </si>
  <si>
    <t>Clapp, Jeff</t>
  </si>
  <si>
    <t>Clements, Rob</t>
  </si>
  <si>
    <t>Coolidge, Keith</t>
  </si>
  <si>
    <t>Corbett, Tom</t>
  </si>
  <si>
    <t>Eller, Donald</t>
  </si>
  <si>
    <t>Endersbe, Scott</t>
  </si>
  <si>
    <t>Fietek, Carl</t>
  </si>
  <si>
    <t>Hansen, Daron</t>
  </si>
  <si>
    <t>Hanson, Jason</t>
  </si>
  <si>
    <t>Hayslett, Charles</t>
  </si>
  <si>
    <t>Holets, Ken</t>
  </si>
  <si>
    <t>Hommes, John</t>
  </si>
  <si>
    <t>Joyner, Jay</t>
  </si>
  <si>
    <t>Kirkham, Matt</t>
  </si>
  <si>
    <t>Kish, Ron</t>
  </si>
  <si>
    <t>Korth, Tom</t>
  </si>
  <si>
    <t>Kreyer, John</t>
  </si>
  <si>
    <t>Lane, Eric</t>
  </si>
  <si>
    <t>Loth, Al</t>
  </si>
  <si>
    <t>Nelson, Chad</t>
  </si>
  <si>
    <t>Oulman, Dave</t>
  </si>
  <si>
    <t>Peterson, Ed</t>
  </si>
  <si>
    <t>Poelzer, Carl</t>
  </si>
  <si>
    <t>Poelzer, Clark</t>
  </si>
  <si>
    <t>Rasmus, Dave</t>
  </si>
  <si>
    <t>Sather, Glen</t>
  </si>
  <si>
    <t>Schmid, Mike</t>
  </si>
  <si>
    <t>Seath, Dale</t>
  </si>
  <si>
    <t>Straumann, Gilbert</t>
  </si>
  <si>
    <t>Sylvester, Sam</t>
  </si>
  <si>
    <t>Vitko, Richard</t>
  </si>
  <si>
    <t>Wynne, Jim</t>
  </si>
  <si>
    <t>Name</t>
  </si>
  <si>
    <t>Jackpots</t>
  </si>
  <si>
    <t>Eliminator 1</t>
  </si>
  <si>
    <t>Eliminator 2</t>
  </si>
  <si>
    <t>Signature</t>
  </si>
  <si>
    <t>G1</t>
  </si>
  <si>
    <t>G2</t>
  </si>
  <si>
    <t>G3</t>
  </si>
  <si>
    <t>G4</t>
  </si>
  <si>
    <t>G5</t>
  </si>
  <si>
    <t>G6</t>
  </si>
  <si>
    <t>G7</t>
  </si>
  <si>
    <t>G8</t>
  </si>
  <si>
    <t>Grand
Total</t>
  </si>
  <si>
    <t>+ / -</t>
  </si>
  <si>
    <t>Seed</t>
  </si>
  <si>
    <t>M1</t>
  </si>
  <si>
    <t>Score</t>
  </si>
  <si>
    <t>M19</t>
  </si>
  <si>
    <t>M2</t>
  </si>
  <si>
    <t>M3</t>
  </si>
  <si>
    <t>M20</t>
  </si>
  <si>
    <t>M4</t>
  </si>
  <si>
    <t>M5</t>
  </si>
  <si>
    <t>M21</t>
  </si>
  <si>
    <t>M6</t>
  </si>
  <si>
    <t>TOURNAMENT</t>
  </si>
  <si>
    <t>M7</t>
  </si>
  <si>
    <t>CHAMPION</t>
  </si>
  <si>
    <t>M22</t>
  </si>
  <si>
    <t>M8</t>
  </si>
  <si>
    <t>M9</t>
  </si>
  <si>
    <t>M23</t>
  </si>
  <si>
    <t>M10</t>
  </si>
  <si>
    <t>M11</t>
  </si>
  <si>
    <t>M24</t>
  </si>
  <si>
    <t>M12</t>
  </si>
  <si>
    <t>M13</t>
  </si>
  <si>
    <t>(Loser M10)</t>
  </si>
  <si>
    <t>M25</t>
  </si>
  <si>
    <t>M14</t>
  </si>
  <si>
    <t>(Loser M11)</t>
  </si>
  <si>
    <t>(Loser M12)</t>
  </si>
  <si>
    <t>M26</t>
  </si>
  <si>
    <t>(Loser M23)</t>
  </si>
  <si>
    <t>M15</t>
  </si>
  <si>
    <t>(Loser M1)</t>
  </si>
  <si>
    <t>(Loser M2)</t>
  </si>
  <si>
    <t>M27</t>
  </si>
  <si>
    <t>M16</t>
  </si>
  <si>
    <t>(Loser M3)</t>
  </si>
  <si>
    <t>(Loser M4)</t>
  </si>
  <si>
    <t>M28</t>
  </si>
  <si>
    <t xml:space="preserve"> </t>
  </si>
  <si>
    <t>M17</t>
  </si>
  <si>
    <t>(Loser M5)</t>
  </si>
  <si>
    <t>(Loser M6)</t>
  </si>
  <si>
    <t>M29</t>
  </si>
  <si>
    <t>M18</t>
  </si>
  <si>
    <t>(Loser M7)</t>
  </si>
  <si>
    <t>(Loser M8)</t>
  </si>
  <si>
    <t>M30</t>
  </si>
  <si>
    <t>City</t>
  </si>
  <si>
    <t>Prize</t>
  </si>
  <si>
    <t>W-L</t>
  </si>
  <si>
    <t>Totals</t>
  </si>
  <si>
    <t>Total Prizes</t>
  </si>
  <si>
    <t>Special Prizes</t>
  </si>
  <si>
    <t xml:space="preserve">*USBC Masters Entry + Championship Glass Trophy </t>
  </si>
  <si>
    <t>**Qualifying Leader</t>
  </si>
  <si>
    <t>Prize Fund</t>
  </si>
  <si>
    <t>Added by River Liquor Store</t>
  </si>
  <si>
    <t>Main Prize Fund</t>
  </si>
  <si>
    <t>USBC Masters Entry</t>
  </si>
  <si>
    <t>Glass Trophy</t>
  </si>
  <si>
    <t>Qualifying Leader</t>
  </si>
  <si>
    <t>(Loser M17)</t>
  </si>
  <si>
    <t>(Loser M18)</t>
  </si>
  <si>
    <t>(Loser M9)</t>
  </si>
  <si>
    <t>Dodge, Matt</t>
  </si>
  <si>
    <t>Jackpot</t>
  </si>
  <si>
    <t>Player Name</t>
  </si>
  <si>
    <t>Average</t>
  </si>
  <si>
    <t>Spec.
Prize</t>
  </si>
  <si>
    <t>Qual
Total</t>
  </si>
  <si>
    <t>Qual
Avg</t>
  </si>
  <si>
    <t>MP
Total</t>
  </si>
  <si>
    <t>MP
Avg</t>
  </si>
  <si>
    <t>Total
Pins</t>
  </si>
  <si>
    <t>Overall
Avg</t>
  </si>
  <si>
    <t>Mini E1
(2-3-4)</t>
  </si>
  <si>
    <t>Mini E2
(5-6-7)</t>
  </si>
  <si>
    <t>Notes</t>
  </si>
  <si>
    <t>Brack1
(2-3-4)</t>
  </si>
  <si>
    <t>Brack2
(5-6-7)</t>
  </si>
  <si>
    <t>USBC
Certify</t>
  </si>
  <si>
    <t>Entry/
Deposit</t>
  </si>
  <si>
    <r>
      <t xml:space="preserve">Grand
Total
</t>
    </r>
    <r>
      <rPr>
        <b/>
        <sz val="9"/>
        <rFont val="Arial"/>
        <family val="2"/>
      </rPr>
      <t>(should be)</t>
    </r>
  </si>
  <si>
    <t>Larson, Nick</t>
  </si>
  <si>
    <t>Reynolds, Tim</t>
  </si>
  <si>
    <t>Olynyk, Dave</t>
  </si>
  <si>
    <t>Walther, Jeff</t>
  </si>
  <si>
    <t>Lee, Derrin</t>
  </si>
  <si>
    <t>Huggar, Calvin Jr</t>
  </si>
  <si>
    <t>Duff, Don</t>
  </si>
  <si>
    <t>Cormeir, Derek</t>
  </si>
  <si>
    <t>Johnson, Thomas Jr</t>
  </si>
  <si>
    <t>Klinepier, Neil</t>
  </si>
  <si>
    <t>Meyer, Matt</t>
  </si>
  <si>
    <t>Arntzen, Gary</t>
  </si>
  <si>
    <t>Havlish, Tom</t>
  </si>
  <si>
    <t>Smith, Jeff</t>
  </si>
  <si>
    <t>Masurka, Brian</t>
  </si>
  <si>
    <t>Pfeifer, Brett</t>
  </si>
  <si>
    <t>Skinner, Mike</t>
  </si>
  <si>
    <t>Anderson, Dave</t>
  </si>
  <si>
    <t>Luby, Chad</t>
  </si>
  <si>
    <t>McNeil, Matt</t>
  </si>
  <si>
    <t>Bordson, Dave</t>
  </si>
  <si>
    <t>Hanson, Daron</t>
  </si>
  <si>
    <t>Ethen, Joe</t>
  </si>
  <si>
    <t>Keykal, Mark</t>
  </si>
  <si>
    <t>Juhlin, Nick</t>
  </si>
  <si>
    <t>Sherman, Steve</t>
  </si>
  <si>
    <t>Kroft, Nick</t>
  </si>
  <si>
    <t>Renstrom, David</t>
  </si>
  <si>
    <t>Mitchell, Dave</t>
  </si>
  <si>
    <t>Mohr, Clayton</t>
  </si>
  <si>
    <t>Gerdes, Arnie</t>
  </si>
  <si>
    <t>Nourie, Joe</t>
  </si>
  <si>
    <t>Slayton, Robert</t>
  </si>
  <si>
    <t>Freeman, Dave</t>
  </si>
  <si>
    <t>Downer, Rob</t>
  </si>
  <si>
    <t>Jones, Stephen</t>
  </si>
  <si>
    <t>Kiffmeyer, Jeff</t>
  </si>
  <si>
    <t>Bohn, Dave</t>
  </si>
  <si>
    <t>Raddatz, Shawn</t>
  </si>
  <si>
    <t>Upton, Mike</t>
  </si>
  <si>
    <t>Lantto, Deb</t>
  </si>
  <si>
    <t>King, Kyle</t>
  </si>
  <si>
    <t>X</t>
  </si>
  <si>
    <t>Goldstein, Dan</t>
  </si>
  <si>
    <t>Jackpot High Game 1 - $30</t>
  </si>
  <si>
    <t>Jackpot High Game 2 - $15</t>
  </si>
  <si>
    <t>Kroft, Nick (injury)</t>
  </si>
  <si>
    <t>Holets, Jken</t>
  </si>
  <si>
    <t>Petetrson, Ed</t>
  </si>
  <si>
    <t>81 Entries @ $80.00</t>
  </si>
  <si>
    <t>Minneapolis, MN</t>
  </si>
  <si>
    <t>Eden Prairie, MN</t>
  </si>
  <si>
    <t>Kreyer. John</t>
  </si>
  <si>
    <t>0 - 2</t>
  </si>
  <si>
    <t>1 - 2</t>
  </si>
  <si>
    <t>5 - 0</t>
  </si>
  <si>
    <t>6 - 2</t>
  </si>
  <si>
    <t>3 - 2</t>
  </si>
  <si>
    <t>2 - 2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</si>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</sst>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Dashed">
        <color indexed="12"/>
      </bottom>
    </border>
    <border>
      <left style="thin"/>
      <right style="thin"/>
      <top style="thin"/>
      <bottom style="mediumDashed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Dashed">
        <color indexed="12"/>
      </bottom>
    </border>
    <border>
      <left style="thin"/>
      <right>
        <color indexed="63"/>
      </right>
      <top style="thin"/>
      <bottom style="mediumDashed">
        <color indexed="12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Dashed">
        <color indexed="1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Dashed">
        <color indexed="1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 style="medium"/>
      <right style="thin"/>
      <top style="thin"/>
      <bottom style="double">
        <color indexed="12"/>
      </bottom>
    </border>
    <border>
      <left style="thin"/>
      <right style="medium"/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Dashed"/>
    </border>
    <border>
      <left style="medium"/>
      <right style="medium"/>
      <top style="thin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18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6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0" xfId="0" applyFill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164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36" xfId="0" applyNumberFormat="1" applyBorder="1" applyAlignment="1" quotePrefix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 quotePrefix="1">
      <alignment horizontal="center" vertical="center"/>
    </xf>
    <xf numFmtId="49" fontId="0" fillId="0" borderId="51" xfId="0" applyNumberForma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workbookViewId="0" topLeftCell="A1">
      <pane ySplit="2" topLeftCell="BM3" activePane="bottomLeft" state="frozen"/>
      <selection pane="topLeft" activeCell="B1" sqref="B1"/>
      <selection pane="bottomLeft" activeCell="F13" sqref="F13"/>
    </sheetView>
  </sheetViews>
  <sheetFormatPr defaultColWidth="9.140625" defaultRowHeight="12.75"/>
  <cols>
    <col min="1" max="1" width="3.8515625" style="110" bestFit="1" customWidth="1"/>
    <col min="2" max="2" width="24.8515625" style="5" bestFit="1" customWidth="1"/>
    <col min="3" max="3" width="11.421875" style="110" bestFit="1" customWidth="1"/>
    <col min="4" max="4" width="9.7109375" style="110" customWidth="1"/>
    <col min="5" max="9" width="9.57421875" style="110" bestFit="1" customWidth="1"/>
    <col min="10" max="10" width="11.421875" style="5" bestFit="1" customWidth="1"/>
    <col min="11" max="11" width="21.28125" style="5" customWidth="1"/>
    <col min="12" max="16384" width="9.140625" style="5" customWidth="1"/>
  </cols>
  <sheetData>
    <row r="1" spans="1:10" ht="15.75">
      <c r="A1" s="109"/>
      <c r="B1" s="107"/>
      <c r="C1" s="111">
        <v>80</v>
      </c>
      <c r="D1" s="111">
        <v>10</v>
      </c>
      <c r="E1" s="111">
        <v>10</v>
      </c>
      <c r="F1" s="111">
        <v>10</v>
      </c>
      <c r="G1" s="111">
        <v>5</v>
      </c>
      <c r="H1" s="111">
        <v>5</v>
      </c>
      <c r="I1" s="111">
        <v>8</v>
      </c>
      <c r="J1" s="108"/>
    </row>
    <row r="2" spans="1:11" s="118" customFormat="1" ht="36" customHeight="1" thickBot="1">
      <c r="A2" s="113"/>
      <c r="B2" s="114" t="s">
        <v>1</v>
      </c>
      <c r="C2" s="115" t="s">
        <v>135</v>
      </c>
      <c r="D2" s="115" t="s">
        <v>119</v>
      </c>
      <c r="E2" s="115" t="s">
        <v>129</v>
      </c>
      <c r="F2" s="115" t="s">
        <v>130</v>
      </c>
      <c r="G2" s="115" t="s">
        <v>132</v>
      </c>
      <c r="H2" s="116" t="s">
        <v>133</v>
      </c>
      <c r="I2" s="116" t="s">
        <v>134</v>
      </c>
      <c r="J2" s="115" t="s">
        <v>136</v>
      </c>
      <c r="K2" s="117" t="s">
        <v>131</v>
      </c>
    </row>
    <row r="3" spans="1:11" ht="19.5" customHeight="1">
      <c r="A3" s="156">
        <v>1</v>
      </c>
      <c r="B3" s="157" t="s">
        <v>154</v>
      </c>
      <c r="C3" s="158">
        <v>80</v>
      </c>
      <c r="D3" s="158"/>
      <c r="E3" s="158"/>
      <c r="F3" s="158"/>
      <c r="G3" s="158"/>
      <c r="H3" s="158"/>
      <c r="I3" s="158">
        <v>8</v>
      </c>
      <c r="J3" s="159">
        <f aca="true" t="shared" si="0" ref="J3:J34">SUM(C3,D3:I3)</f>
        <v>88</v>
      </c>
      <c r="K3" s="112"/>
    </row>
    <row r="4" spans="1:11" ht="19.5" customHeight="1">
      <c r="A4" s="36">
        <v>2</v>
      </c>
      <c r="B4" s="135" t="s">
        <v>2</v>
      </c>
      <c r="C4" s="152">
        <v>0</v>
      </c>
      <c r="D4" s="152">
        <v>10</v>
      </c>
      <c r="E4" s="152"/>
      <c r="F4" s="152"/>
      <c r="G4" s="152"/>
      <c r="H4" s="152"/>
      <c r="I4" s="152"/>
      <c r="J4" s="136">
        <f t="shared" si="0"/>
        <v>10</v>
      </c>
      <c r="K4" s="4"/>
    </row>
    <row r="5" spans="1:11" ht="19.5" customHeight="1">
      <c r="A5" s="36">
        <v>3</v>
      </c>
      <c r="B5" s="135" t="s">
        <v>148</v>
      </c>
      <c r="C5" s="152">
        <v>80</v>
      </c>
      <c r="D5" s="152">
        <v>10</v>
      </c>
      <c r="E5" s="152">
        <v>10</v>
      </c>
      <c r="F5" s="152">
        <v>10</v>
      </c>
      <c r="G5" s="152"/>
      <c r="H5" s="152"/>
      <c r="I5" s="152">
        <v>8</v>
      </c>
      <c r="J5" s="136">
        <f t="shared" si="0"/>
        <v>118</v>
      </c>
      <c r="K5" s="4"/>
    </row>
    <row r="6" spans="1:11" ht="19.5" customHeight="1">
      <c r="A6" s="155">
        <v>4</v>
      </c>
      <c r="B6" s="135" t="s">
        <v>3</v>
      </c>
      <c r="C6" s="152">
        <v>80</v>
      </c>
      <c r="D6" s="152"/>
      <c r="E6" s="152"/>
      <c r="F6" s="152"/>
      <c r="G6" s="152"/>
      <c r="H6" s="152"/>
      <c r="I6" s="152"/>
      <c r="J6" s="136">
        <f t="shared" si="0"/>
        <v>80</v>
      </c>
      <c r="K6" s="4"/>
    </row>
    <row r="7" spans="1:11" ht="19.5" customHeight="1">
      <c r="A7" s="36">
        <v>5</v>
      </c>
      <c r="B7" s="135" t="s">
        <v>4</v>
      </c>
      <c r="C7" s="152">
        <v>80</v>
      </c>
      <c r="D7" s="152">
        <v>10</v>
      </c>
      <c r="E7" s="152">
        <v>10</v>
      </c>
      <c r="F7" s="152">
        <v>10</v>
      </c>
      <c r="G7" s="152">
        <v>100</v>
      </c>
      <c r="H7" s="152">
        <v>100</v>
      </c>
      <c r="I7" s="152"/>
      <c r="J7" s="136">
        <f t="shared" si="0"/>
        <v>310</v>
      </c>
      <c r="K7" s="4"/>
    </row>
    <row r="8" spans="1:11" ht="19.5" customHeight="1">
      <c r="A8" s="36">
        <v>6</v>
      </c>
      <c r="B8" s="135" t="s">
        <v>174</v>
      </c>
      <c r="C8" s="152">
        <v>80</v>
      </c>
      <c r="D8" s="152"/>
      <c r="E8" s="152"/>
      <c r="F8" s="152"/>
      <c r="G8" s="152">
        <v>10</v>
      </c>
      <c r="H8" s="152">
        <v>10</v>
      </c>
      <c r="I8" s="152"/>
      <c r="J8" s="136">
        <f t="shared" si="0"/>
        <v>100</v>
      </c>
      <c r="K8" s="4"/>
    </row>
    <row r="9" spans="1:11" ht="19.5" customHeight="1">
      <c r="A9" s="155">
        <v>7</v>
      </c>
      <c r="B9" s="135" t="s">
        <v>5</v>
      </c>
      <c r="C9" s="152">
        <v>80</v>
      </c>
      <c r="D9" s="152">
        <v>10</v>
      </c>
      <c r="E9" s="152">
        <v>10</v>
      </c>
      <c r="F9" s="152">
        <v>10</v>
      </c>
      <c r="G9" s="152">
        <v>45</v>
      </c>
      <c r="H9" s="152">
        <v>45</v>
      </c>
      <c r="I9" s="152"/>
      <c r="J9" s="136">
        <f t="shared" si="0"/>
        <v>200</v>
      </c>
      <c r="K9" s="4"/>
    </row>
    <row r="10" spans="1:11" ht="19.5" customHeight="1">
      <c r="A10" s="36">
        <v>8</v>
      </c>
      <c r="B10" s="135" t="s">
        <v>157</v>
      </c>
      <c r="C10" s="152">
        <v>80</v>
      </c>
      <c r="D10" s="152">
        <v>10</v>
      </c>
      <c r="E10" s="152">
        <v>10</v>
      </c>
      <c r="F10" s="152">
        <v>10</v>
      </c>
      <c r="G10" s="152"/>
      <c r="H10" s="152"/>
      <c r="I10" s="152"/>
      <c r="J10" s="136">
        <f t="shared" si="0"/>
        <v>110</v>
      </c>
      <c r="K10" s="4"/>
    </row>
    <row r="11" spans="1:11" ht="19.5" customHeight="1">
      <c r="A11" s="36">
        <v>9</v>
      </c>
      <c r="B11" s="135" t="s">
        <v>6</v>
      </c>
      <c r="C11" s="152">
        <v>80</v>
      </c>
      <c r="D11" s="152">
        <v>10</v>
      </c>
      <c r="E11" s="152">
        <v>10</v>
      </c>
      <c r="F11" s="152">
        <v>10</v>
      </c>
      <c r="G11" s="152">
        <v>5</v>
      </c>
      <c r="H11" s="152">
        <v>5</v>
      </c>
      <c r="I11" s="152"/>
      <c r="J11" s="136">
        <f t="shared" si="0"/>
        <v>120</v>
      </c>
      <c r="K11" s="4"/>
    </row>
    <row r="12" spans="1:11" ht="19.5" customHeight="1">
      <c r="A12" s="155">
        <v>10</v>
      </c>
      <c r="B12" s="135" t="s">
        <v>7</v>
      </c>
      <c r="C12" s="152">
        <v>80</v>
      </c>
      <c r="D12" s="152"/>
      <c r="E12" s="152"/>
      <c r="F12" s="152"/>
      <c r="G12" s="152"/>
      <c r="H12" s="152"/>
      <c r="I12" s="152">
        <v>8</v>
      </c>
      <c r="J12" s="136">
        <f t="shared" si="0"/>
        <v>88</v>
      </c>
      <c r="K12" s="4"/>
    </row>
    <row r="13" spans="1:11" ht="19.5" customHeight="1">
      <c r="A13" s="36">
        <v>11</v>
      </c>
      <c r="B13" s="135" t="s">
        <v>8</v>
      </c>
      <c r="C13" s="152">
        <v>80</v>
      </c>
      <c r="D13" s="152">
        <v>10</v>
      </c>
      <c r="E13" s="152">
        <v>10</v>
      </c>
      <c r="F13" s="152">
        <v>10</v>
      </c>
      <c r="G13" s="152"/>
      <c r="H13" s="152"/>
      <c r="I13" s="152"/>
      <c r="J13" s="136">
        <f t="shared" si="0"/>
        <v>110</v>
      </c>
      <c r="K13" s="4"/>
    </row>
    <row r="14" spans="1:11" ht="19.5" customHeight="1">
      <c r="A14" s="36">
        <v>12</v>
      </c>
      <c r="B14" s="135" t="s">
        <v>9</v>
      </c>
      <c r="C14" s="152">
        <v>80</v>
      </c>
      <c r="D14" s="152"/>
      <c r="E14" s="152"/>
      <c r="F14" s="152"/>
      <c r="G14" s="152"/>
      <c r="H14" s="152"/>
      <c r="I14" s="152"/>
      <c r="J14" s="136">
        <f t="shared" si="0"/>
        <v>80</v>
      </c>
      <c r="K14" s="4"/>
    </row>
    <row r="15" spans="1:11" ht="19.5" customHeight="1">
      <c r="A15" s="155">
        <v>13</v>
      </c>
      <c r="B15" s="135" t="s">
        <v>10</v>
      </c>
      <c r="C15" s="152">
        <v>80</v>
      </c>
      <c r="D15" s="152">
        <v>10</v>
      </c>
      <c r="E15" s="152">
        <v>10</v>
      </c>
      <c r="F15" s="152">
        <v>10</v>
      </c>
      <c r="G15" s="152">
        <v>50</v>
      </c>
      <c r="H15" s="152"/>
      <c r="I15" s="152"/>
      <c r="J15" s="136">
        <f t="shared" si="0"/>
        <v>160</v>
      </c>
      <c r="K15" s="4"/>
    </row>
    <row r="16" spans="1:11" ht="19.5" customHeight="1">
      <c r="A16" s="36">
        <v>14</v>
      </c>
      <c r="B16" s="135" t="s">
        <v>144</v>
      </c>
      <c r="C16" s="152">
        <v>80</v>
      </c>
      <c r="D16" s="152"/>
      <c r="E16" s="152"/>
      <c r="F16" s="152"/>
      <c r="G16" s="152">
        <v>10</v>
      </c>
      <c r="H16" s="152">
        <v>10</v>
      </c>
      <c r="I16" s="152"/>
      <c r="J16" s="136">
        <f t="shared" si="0"/>
        <v>100</v>
      </c>
      <c r="K16" s="4"/>
    </row>
    <row r="17" spans="1:11" ht="19.5" customHeight="1">
      <c r="A17" s="36">
        <v>15</v>
      </c>
      <c r="B17" s="135" t="s">
        <v>118</v>
      </c>
      <c r="C17" s="152">
        <v>0</v>
      </c>
      <c r="D17" s="152"/>
      <c r="E17" s="152"/>
      <c r="F17" s="152"/>
      <c r="G17" s="152"/>
      <c r="H17" s="152"/>
      <c r="I17" s="152"/>
      <c r="J17" s="136">
        <f t="shared" si="0"/>
        <v>0</v>
      </c>
      <c r="K17" s="4"/>
    </row>
    <row r="18" spans="1:11" ht="19.5" customHeight="1">
      <c r="A18" s="155">
        <v>16</v>
      </c>
      <c r="B18" s="135" t="s">
        <v>171</v>
      </c>
      <c r="C18" s="152">
        <v>0</v>
      </c>
      <c r="D18" s="152">
        <v>10</v>
      </c>
      <c r="E18" s="152">
        <v>10</v>
      </c>
      <c r="F18" s="152">
        <v>10</v>
      </c>
      <c r="G18" s="152"/>
      <c r="H18" s="152"/>
      <c r="I18" s="152">
        <v>8</v>
      </c>
      <c r="J18" s="136">
        <f t="shared" si="0"/>
        <v>38</v>
      </c>
      <c r="K18" s="4"/>
    </row>
    <row r="19" spans="1:11" ht="19.5" customHeight="1">
      <c r="A19" s="36">
        <v>17</v>
      </c>
      <c r="B19" s="135" t="s">
        <v>143</v>
      </c>
      <c r="C19" s="152">
        <v>80</v>
      </c>
      <c r="D19" s="152">
        <v>10</v>
      </c>
      <c r="E19" s="152">
        <v>10</v>
      </c>
      <c r="F19" s="152">
        <v>10</v>
      </c>
      <c r="G19" s="152">
        <v>10</v>
      </c>
      <c r="H19" s="152">
        <v>10</v>
      </c>
      <c r="I19" s="152"/>
      <c r="J19" s="136">
        <f t="shared" si="0"/>
        <v>130</v>
      </c>
      <c r="K19" s="4"/>
    </row>
    <row r="20" spans="1:11" ht="19.5" customHeight="1">
      <c r="A20" s="36">
        <v>18</v>
      </c>
      <c r="B20" s="135" t="s">
        <v>11</v>
      </c>
      <c r="C20" s="152">
        <v>80</v>
      </c>
      <c r="D20" s="152">
        <v>10</v>
      </c>
      <c r="E20" s="152"/>
      <c r="F20" s="152"/>
      <c r="G20" s="152"/>
      <c r="H20" s="152"/>
      <c r="I20" s="152"/>
      <c r="J20" s="136">
        <f t="shared" si="0"/>
        <v>90</v>
      </c>
      <c r="K20" s="4"/>
    </row>
    <row r="21" spans="1:11" ht="19.5" customHeight="1">
      <c r="A21" s="36">
        <v>19</v>
      </c>
      <c r="B21" s="135" t="s">
        <v>12</v>
      </c>
      <c r="C21" s="152">
        <v>80</v>
      </c>
      <c r="D21" s="152">
        <v>10</v>
      </c>
      <c r="E21" s="152"/>
      <c r="F21" s="152"/>
      <c r="G21" s="152"/>
      <c r="H21" s="152"/>
      <c r="I21" s="152">
        <v>8</v>
      </c>
      <c r="J21" s="136">
        <f t="shared" si="0"/>
        <v>98</v>
      </c>
      <c r="K21" s="4"/>
    </row>
    <row r="22" spans="1:11" ht="19.5" customHeight="1">
      <c r="A22" s="155">
        <v>20</v>
      </c>
      <c r="B22" s="135" t="s">
        <v>159</v>
      </c>
      <c r="C22" s="152">
        <v>80</v>
      </c>
      <c r="D22" s="152"/>
      <c r="E22" s="152"/>
      <c r="F22" s="152"/>
      <c r="G22" s="152"/>
      <c r="H22" s="152"/>
      <c r="I22" s="152"/>
      <c r="J22" s="136">
        <f t="shared" si="0"/>
        <v>80</v>
      </c>
      <c r="K22" s="4"/>
    </row>
    <row r="23" spans="1:11" ht="19.5" customHeight="1">
      <c r="A23" s="36">
        <v>21</v>
      </c>
      <c r="B23" s="135" t="s">
        <v>13</v>
      </c>
      <c r="C23" s="152">
        <v>80</v>
      </c>
      <c r="D23" s="152">
        <v>10</v>
      </c>
      <c r="E23" s="152">
        <v>10</v>
      </c>
      <c r="F23" s="152">
        <v>10</v>
      </c>
      <c r="G23" s="152"/>
      <c r="H23" s="152"/>
      <c r="I23" s="152"/>
      <c r="J23" s="136">
        <f t="shared" si="0"/>
        <v>110</v>
      </c>
      <c r="K23" s="4"/>
    </row>
    <row r="24" spans="1:11" ht="19.5" customHeight="1">
      <c r="A24" s="36">
        <v>22</v>
      </c>
      <c r="B24" s="135" t="s">
        <v>170</v>
      </c>
      <c r="C24" s="152">
        <v>80</v>
      </c>
      <c r="D24" s="152">
        <v>10</v>
      </c>
      <c r="E24" s="152">
        <v>10</v>
      </c>
      <c r="F24" s="152">
        <v>10</v>
      </c>
      <c r="G24" s="152">
        <v>20</v>
      </c>
      <c r="H24" s="152">
        <v>20</v>
      </c>
      <c r="I24" s="152">
        <v>8</v>
      </c>
      <c r="J24" s="136">
        <f t="shared" si="0"/>
        <v>158</v>
      </c>
      <c r="K24" s="4"/>
    </row>
    <row r="25" spans="1:11" ht="19.5" customHeight="1">
      <c r="A25" s="36">
        <v>23</v>
      </c>
      <c r="B25" s="135" t="s">
        <v>167</v>
      </c>
      <c r="C25" s="152">
        <v>80</v>
      </c>
      <c r="D25" s="152">
        <v>10</v>
      </c>
      <c r="E25" s="152">
        <v>10</v>
      </c>
      <c r="F25" s="152">
        <v>10</v>
      </c>
      <c r="G25" s="152">
        <v>60</v>
      </c>
      <c r="H25" s="152">
        <v>60</v>
      </c>
      <c r="I25" s="152">
        <v>8</v>
      </c>
      <c r="J25" s="136">
        <f t="shared" si="0"/>
        <v>238</v>
      </c>
      <c r="K25" s="4"/>
    </row>
    <row r="26" spans="1:11" ht="19.5" customHeight="1">
      <c r="A26" s="155">
        <v>24</v>
      </c>
      <c r="B26" s="135" t="s">
        <v>180</v>
      </c>
      <c r="C26" s="152">
        <v>80</v>
      </c>
      <c r="D26" s="152">
        <v>10</v>
      </c>
      <c r="E26" s="152">
        <v>10</v>
      </c>
      <c r="F26" s="152">
        <v>10</v>
      </c>
      <c r="G26" s="152">
        <v>15</v>
      </c>
      <c r="H26" s="152">
        <v>15</v>
      </c>
      <c r="I26" s="152">
        <v>8</v>
      </c>
      <c r="J26" s="136">
        <f t="shared" si="0"/>
        <v>148</v>
      </c>
      <c r="K26" s="4"/>
    </row>
    <row r="27" spans="1:11" ht="19.5" customHeight="1">
      <c r="A27" s="36">
        <v>25</v>
      </c>
      <c r="B27" s="135" t="s">
        <v>14</v>
      </c>
      <c r="C27" s="152">
        <v>80</v>
      </c>
      <c r="D27" s="152">
        <v>10</v>
      </c>
      <c r="E27" s="152">
        <v>10</v>
      </c>
      <c r="F27" s="152">
        <v>10</v>
      </c>
      <c r="G27" s="152"/>
      <c r="H27" s="152"/>
      <c r="I27" s="152"/>
      <c r="J27" s="136">
        <f t="shared" si="0"/>
        <v>110</v>
      </c>
      <c r="K27" s="4"/>
    </row>
    <row r="28" spans="1:11" ht="19.5" customHeight="1">
      <c r="A28" s="36">
        <v>26</v>
      </c>
      <c r="B28" s="135" t="s">
        <v>15</v>
      </c>
      <c r="C28" s="152">
        <v>80</v>
      </c>
      <c r="D28" s="152">
        <v>10</v>
      </c>
      <c r="E28" s="152">
        <v>10</v>
      </c>
      <c r="F28" s="152">
        <v>10</v>
      </c>
      <c r="G28" s="152"/>
      <c r="H28" s="152"/>
      <c r="I28" s="152"/>
      <c r="J28" s="136">
        <f t="shared" si="0"/>
        <v>110</v>
      </c>
      <c r="K28" s="4"/>
    </row>
    <row r="29" spans="1:11" ht="19.5" customHeight="1">
      <c r="A29" s="36">
        <v>27</v>
      </c>
      <c r="B29" s="135" t="s">
        <v>149</v>
      </c>
      <c r="C29" s="152">
        <v>80</v>
      </c>
      <c r="D29" s="152"/>
      <c r="E29" s="152">
        <v>10</v>
      </c>
      <c r="F29" s="152">
        <v>10</v>
      </c>
      <c r="G29" s="152"/>
      <c r="H29" s="152"/>
      <c r="I29" s="152"/>
      <c r="J29" s="136">
        <f t="shared" si="0"/>
        <v>100</v>
      </c>
      <c r="K29" s="4"/>
    </row>
    <row r="30" spans="1:11" ht="19.5" customHeight="1">
      <c r="A30" s="155">
        <v>28</v>
      </c>
      <c r="B30" s="135" t="s">
        <v>16</v>
      </c>
      <c r="C30" s="152">
        <v>80</v>
      </c>
      <c r="D30" s="152"/>
      <c r="E30" s="152"/>
      <c r="F30" s="152"/>
      <c r="G30" s="152"/>
      <c r="H30" s="152"/>
      <c r="I30" s="152"/>
      <c r="J30" s="136">
        <f t="shared" si="0"/>
        <v>80</v>
      </c>
      <c r="K30" s="4"/>
    </row>
    <row r="31" spans="1:11" ht="19.5" customHeight="1">
      <c r="A31" s="36">
        <v>29</v>
      </c>
      <c r="B31" s="135" t="s">
        <v>17</v>
      </c>
      <c r="C31" s="152">
        <v>80</v>
      </c>
      <c r="D31" s="152">
        <v>10</v>
      </c>
      <c r="E31" s="152"/>
      <c r="F31" s="152"/>
      <c r="G31" s="152">
        <v>15</v>
      </c>
      <c r="H31" s="152">
        <v>15</v>
      </c>
      <c r="I31" s="152">
        <v>8</v>
      </c>
      <c r="J31" s="136">
        <f t="shared" si="0"/>
        <v>128</v>
      </c>
      <c r="K31" s="4"/>
    </row>
    <row r="32" spans="1:11" ht="19.5" customHeight="1">
      <c r="A32" s="36">
        <v>30</v>
      </c>
      <c r="B32" s="135" t="s">
        <v>18</v>
      </c>
      <c r="C32" s="152">
        <v>80</v>
      </c>
      <c r="D32" s="152">
        <v>10</v>
      </c>
      <c r="E32" s="152">
        <v>10</v>
      </c>
      <c r="F32" s="152">
        <v>10</v>
      </c>
      <c r="G32" s="152">
        <v>25</v>
      </c>
      <c r="H32" s="152">
        <v>25</v>
      </c>
      <c r="I32" s="152"/>
      <c r="J32" s="136">
        <f t="shared" si="0"/>
        <v>160</v>
      </c>
      <c r="K32" s="4"/>
    </row>
    <row r="33" spans="1:11" ht="19.5" customHeight="1">
      <c r="A33" s="36">
        <v>31</v>
      </c>
      <c r="B33" s="135" t="s">
        <v>142</v>
      </c>
      <c r="C33" s="152">
        <v>80</v>
      </c>
      <c r="D33" s="152"/>
      <c r="E33" s="152"/>
      <c r="F33" s="152"/>
      <c r="G33" s="152"/>
      <c r="H33" s="152"/>
      <c r="I33" s="152"/>
      <c r="J33" s="136">
        <f t="shared" si="0"/>
        <v>80</v>
      </c>
      <c r="K33" s="4"/>
    </row>
    <row r="34" spans="1:11" ht="19.5" customHeight="1">
      <c r="A34" s="155">
        <v>32</v>
      </c>
      <c r="B34" s="135" t="s">
        <v>145</v>
      </c>
      <c r="C34" s="152">
        <v>80</v>
      </c>
      <c r="D34" s="152"/>
      <c r="E34" s="152">
        <v>10</v>
      </c>
      <c r="F34" s="152">
        <v>10</v>
      </c>
      <c r="G34" s="152">
        <v>10</v>
      </c>
      <c r="H34" s="152">
        <v>10</v>
      </c>
      <c r="I34" s="152">
        <v>8</v>
      </c>
      <c r="J34" s="136">
        <f t="shared" si="0"/>
        <v>128</v>
      </c>
      <c r="K34" s="4"/>
    </row>
    <row r="35" spans="1:11" s="138" customFormat="1" ht="19.5" customHeight="1">
      <c r="A35" s="36">
        <v>33</v>
      </c>
      <c r="B35" s="135" t="s">
        <v>172</v>
      </c>
      <c r="C35" s="152">
        <v>0</v>
      </c>
      <c r="D35" s="152">
        <v>10</v>
      </c>
      <c r="E35" s="152"/>
      <c r="F35" s="152"/>
      <c r="G35" s="152"/>
      <c r="H35" s="152"/>
      <c r="I35" s="152"/>
      <c r="J35" s="136">
        <f aca="true" t="shared" si="1" ref="J35:J66">SUM(C35,D35:I35)</f>
        <v>10</v>
      </c>
      <c r="K35" s="137"/>
    </row>
    <row r="36" spans="1:11" s="138" customFormat="1" ht="19.5" customHeight="1">
      <c r="A36" s="36">
        <v>34</v>
      </c>
      <c r="B36" s="135" t="s">
        <v>19</v>
      </c>
      <c r="C36" s="152">
        <v>0</v>
      </c>
      <c r="D36" s="152"/>
      <c r="E36" s="152">
        <v>10</v>
      </c>
      <c r="F36" s="152">
        <v>10</v>
      </c>
      <c r="G36" s="152"/>
      <c r="H36" s="152"/>
      <c r="I36" s="152"/>
      <c r="J36" s="136">
        <f t="shared" si="1"/>
        <v>20</v>
      </c>
      <c r="K36" s="137"/>
    </row>
    <row r="37" spans="1:11" s="138" customFormat="1" ht="19.5" customHeight="1">
      <c r="A37" s="36">
        <v>35</v>
      </c>
      <c r="B37" s="135" t="s">
        <v>161</v>
      </c>
      <c r="C37" s="152">
        <v>0</v>
      </c>
      <c r="D37" s="152"/>
      <c r="E37" s="152"/>
      <c r="F37" s="152"/>
      <c r="G37" s="152"/>
      <c r="H37" s="152"/>
      <c r="I37" s="152"/>
      <c r="J37" s="136">
        <f t="shared" si="1"/>
        <v>0</v>
      </c>
      <c r="K37" s="137"/>
    </row>
    <row r="38" spans="1:11" s="138" customFormat="1" ht="19.5" customHeight="1">
      <c r="A38" s="155">
        <v>36</v>
      </c>
      <c r="B38" s="135" t="s">
        <v>160</v>
      </c>
      <c r="C38" s="152">
        <v>80</v>
      </c>
      <c r="D38" s="152">
        <v>10</v>
      </c>
      <c r="E38" s="152"/>
      <c r="F38" s="152"/>
      <c r="G38" s="152"/>
      <c r="H38" s="152"/>
      <c r="I38" s="152"/>
      <c r="J38" s="136">
        <f t="shared" si="1"/>
        <v>90</v>
      </c>
      <c r="K38" s="137"/>
    </row>
    <row r="39" spans="1:11" s="138" customFormat="1" ht="19.5" customHeight="1">
      <c r="A39" s="36">
        <v>37</v>
      </c>
      <c r="B39" s="135" t="s">
        <v>173</v>
      </c>
      <c r="C39" s="152">
        <v>80</v>
      </c>
      <c r="D39" s="152">
        <v>10</v>
      </c>
      <c r="E39" s="152"/>
      <c r="F39" s="152"/>
      <c r="G39" s="152">
        <v>10</v>
      </c>
      <c r="H39" s="152">
        <v>10</v>
      </c>
      <c r="I39" s="152">
        <v>8</v>
      </c>
      <c r="J39" s="136">
        <f t="shared" si="1"/>
        <v>118</v>
      </c>
      <c r="K39" s="137"/>
    </row>
    <row r="40" spans="1:11" s="138" customFormat="1" ht="19.5" customHeight="1">
      <c r="A40" s="36">
        <v>38</v>
      </c>
      <c r="B40" s="135" t="s">
        <v>178</v>
      </c>
      <c r="C40" s="152">
        <v>80</v>
      </c>
      <c r="D40" s="152"/>
      <c r="E40" s="152"/>
      <c r="F40" s="152"/>
      <c r="G40" s="152"/>
      <c r="H40" s="152"/>
      <c r="I40" s="152">
        <v>9</v>
      </c>
      <c r="J40" s="136">
        <f t="shared" si="1"/>
        <v>89</v>
      </c>
      <c r="K40" s="137"/>
    </row>
    <row r="41" spans="1:11" s="138" customFormat="1" ht="19.5" customHeight="1">
      <c r="A41" s="36">
        <v>39</v>
      </c>
      <c r="B41" s="135" t="s">
        <v>20</v>
      </c>
      <c r="C41" s="152">
        <v>80</v>
      </c>
      <c r="D41" s="152">
        <v>10</v>
      </c>
      <c r="E41" s="152">
        <v>10</v>
      </c>
      <c r="F41" s="152">
        <v>10</v>
      </c>
      <c r="G41" s="152">
        <v>50</v>
      </c>
      <c r="H41" s="152">
        <v>50</v>
      </c>
      <c r="I41" s="152">
        <v>8</v>
      </c>
      <c r="J41" s="136">
        <f t="shared" si="1"/>
        <v>218</v>
      </c>
      <c r="K41" s="137"/>
    </row>
    <row r="42" spans="1:11" s="138" customFormat="1" ht="19.5" customHeight="1">
      <c r="A42" s="155">
        <v>40</v>
      </c>
      <c r="B42" s="135" t="s">
        <v>21</v>
      </c>
      <c r="C42" s="152">
        <v>80</v>
      </c>
      <c r="D42" s="152">
        <v>10</v>
      </c>
      <c r="E42" s="152">
        <v>10</v>
      </c>
      <c r="F42" s="152">
        <v>10</v>
      </c>
      <c r="G42" s="152">
        <v>10</v>
      </c>
      <c r="H42" s="152">
        <v>10</v>
      </c>
      <c r="I42" s="152"/>
      <c r="J42" s="136">
        <f t="shared" si="1"/>
        <v>130</v>
      </c>
      <c r="K42" s="137"/>
    </row>
    <row r="43" spans="1:11" s="138" customFormat="1" ht="19.5" customHeight="1">
      <c r="A43" s="36">
        <v>41</v>
      </c>
      <c r="B43" s="135" t="s">
        <v>146</v>
      </c>
      <c r="C43" s="152">
        <v>80</v>
      </c>
      <c r="D43" s="152"/>
      <c r="E43" s="152"/>
      <c r="F43" s="152"/>
      <c r="G43" s="152"/>
      <c r="H43" s="152"/>
      <c r="I43" s="152"/>
      <c r="J43" s="136">
        <f t="shared" si="1"/>
        <v>80</v>
      </c>
      <c r="K43" s="137"/>
    </row>
    <row r="44" spans="1:11" s="138" customFormat="1" ht="19.5" customHeight="1">
      <c r="A44" s="36">
        <v>42</v>
      </c>
      <c r="B44" s="135" t="s">
        <v>22</v>
      </c>
      <c r="C44" s="152">
        <v>0</v>
      </c>
      <c r="D44" s="152">
        <v>10</v>
      </c>
      <c r="E44" s="152">
        <v>10</v>
      </c>
      <c r="F44" s="152">
        <v>10</v>
      </c>
      <c r="G44" s="152"/>
      <c r="H44" s="152"/>
      <c r="I44" s="152">
        <v>8</v>
      </c>
      <c r="J44" s="136">
        <f t="shared" si="1"/>
        <v>38</v>
      </c>
      <c r="K44" s="137"/>
    </row>
    <row r="45" spans="1:11" s="138" customFormat="1" ht="19.5" customHeight="1">
      <c r="A45" s="155">
        <v>43</v>
      </c>
      <c r="B45" s="135" t="s">
        <v>23</v>
      </c>
      <c r="C45" s="152">
        <v>80</v>
      </c>
      <c r="D45" s="152">
        <v>10</v>
      </c>
      <c r="E45" s="152">
        <v>10</v>
      </c>
      <c r="F45" s="152">
        <v>10</v>
      </c>
      <c r="G45" s="152"/>
      <c r="H45" s="152"/>
      <c r="I45" s="152">
        <v>8</v>
      </c>
      <c r="J45" s="136">
        <f t="shared" si="1"/>
        <v>118</v>
      </c>
      <c r="K45" s="137"/>
    </row>
    <row r="46" spans="1:11" s="138" customFormat="1" ht="19.5" customHeight="1">
      <c r="A46" s="36">
        <v>44</v>
      </c>
      <c r="B46" s="135" t="s">
        <v>163</v>
      </c>
      <c r="C46" s="152">
        <v>0</v>
      </c>
      <c r="D46" s="152"/>
      <c r="E46" s="152"/>
      <c r="F46" s="152"/>
      <c r="G46" s="152">
        <v>5</v>
      </c>
      <c r="H46" s="152">
        <v>5</v>
      </c>
      <c r="I46" s="153"/>
      <c r="J46" s="136">
        <f t="shared" si="1"/>
        <v>10</v>
      </c>
      <c r="K46" s="137"/>
    </row>
    <row r="47" spans="1:11" s="138" customFormat="1" ht="19.5" customHeight="1">
      <c r="A47" s="36">
        <v>45</v>
      </c>
      <c r="B47" s="135" t="s">
        <v>24</v>
      </c>
      <c r="C47" s="152">
        <v>80</v>
      </c>
      <c r="D47" s="152">
        <v>10</v>
      </c>
      <c r="E47" s="152"/>
      <c r="F47" s="152"/>
      <c r="G47" s="152"/>
      <c r="H47" s="152"/>
      <c r="I47" s="152"/>
      <c r="J47" s="136">
        <f t="shared" si="1"/>
        <v>90</v>
      </c>
      <c r="K47" s="137"/>
    </row>
    <row r="48" spans="1:11" s="138" customFormat="1" ht="19.5" customHeight="1">
      <c r="A48" s="155">
        <v>46</v>
      </c>
      <c r="B48" s="135" t="s">
        <v>177</v>
      </c>
      <c r="C48" s="152">
        <v>80</v>
      </c>
      <c r="D48" s="152"/>
      <c r="E48" s="152"/>
      <c r="F48" s="152"/>
      <c r="G48" s="152"/>
      <c r="H48" s="152"/>
      <c r="I48" s="152"/>
      <c r="J48" s="136">
        <f t="shared" si="1"/>
        <v>80</v>
      </c>
      <c r="K48" s="137"/>
    </row>
    <row r="49" spans="1:11" s="138" customFormat="1" ht="19.5" customHeight="1">
      <c r="A49" s="36">
        <v>47</v>
      </c>
      <c r="B49" s="135" t="s">
        <v>137</v>
      </c>
      <c r="C49" s="152">
        <v>80</v>
      </c>
      <c r="D49" s="152">
        <v>10</v>
      </c>
      <c r="E49" s="152">
        <v>10</v>
      </c>
      <c r="F49" s="152">
        <v>10</v>
      </c>
      <c r="G49" s="152"/>
      <c r="H49" s="152"/>
      <c r="I49" s="152"/>
      <c r="J49" s="136">
        <f t="shared" si="1"/>
        <v>110</v>
      </c>
      <c r="K49" s="137"/>
    </row>
    <row r="50" spans="1:11" s="138" customFormat="1" ht="19.5" customHeight="1">
      <c r="A50" s="36">
        <v>48</v>
      </c>
      <c r="B50" s="135" t="s">
        <v>141</v>
      </c>
      <c r="C50" s="152">
        <v>80</v>
      </c>
      <c r="D50" s="152"/>
      <c r="E50" s="152"/>
      <c r="F50" s="152"/>
      <c r="G50" s="152"/>
      <c r="H50" s="152"/>
      <c r="I50" s="152"/>
      <c r="J50" s="136">
        <f t="shared" si="1"/>
        <v>80</v>
      </c>
      <c r="K50" s="137"/>
    </row>
    <row r="51" spans="1:11" s="138" customFormat="1" ht="19.5" customHeight="1">
      <c r="A51" s="155">
        <v>49</v>
      </c>
      <c r="B51" s="135" t="s">
        <v>25</v>
      </c>
      <c r="C51" s="152">
        <v>0</v>
      </c>
      <c r="D51" s="152"/>
      <c r="E51" s="152"/>
      <c r="F51" s="152"/>
      <c r="G51" s="152"/>
      <c r="H51" s="152"/>
      <c r="I51" s="152"/>
      <c r="J51" s="136">
        <f t="shared" si="1"/>
        <v>0</v>
      </c>
      <c r="K51" s="137"/>
    </row>
    <row r="52" spans="1:11" s="138" customFormat="1" ht="19.5" customHeight="1">
      <c r="A52" s="36">
        <v>50</v>
      </c>
      <c r="B52" s="135" t="s">
        <v>155</v>
      </c>
      <c r="C52" s="152">
        <v>80</v>
      </c>
      <c r="D52" s="152">
        <v>10</v>
      </c>
      <c r="E52" s="152">
        <v>10</v>
      </c>
      <c r="F52" s="152">
        <v>10</v>
      </c>
      <c r="G52" s="152">
        <v>5</v>
      </c>
      <c r="H52" s="152">
        <v>5</v>
      </c>
      <c r="I52" s="152"/>
      <c r="J52" s="136">
        <f t="shared" si="1"/>
        <v>120</v>
      </c>
      <c r="K52" s="137"/>
    </row>
    <row r="53" spans="1:11" s="138" customFormat="1" ht="19.5" customHeight="1">
      <c r="A53" s="36">
        <v>51</v>
      </c>
      <c r="B53" s="135" t="s">
        <v>151</v>
      </c>
      <c r="C53" s="152">
        <v>80</v>
      </c>
      <c r="D53" s="152"/>
      <c r="E53" s="152"/>
      <c r="F53" s="152"/>
      <c r="G53" s="152"/>
      <c r="H53" s="152"/>
      <c r="I53" s="152">
        <v>8</v>
      </c>
      <c r="J53" s="136">
        <f t="shared" si="1"/>
        <v>88</v>
      </c>
      <c r="K53" s="137"/>
    </row>
    <row r="54" spans="1:11" s="138" customFormat="1" ht="19.5" customHeight="1">
      <c r="A54" s="155">
        <v>52</v>
      </c>
      <c r="B54" s="135" t="s">
        <v>156</v>
      </c>
      <c r="C54" s="152">
        <v>80</v>
      </c>
      <c r="D54" s="152">
        <v>10</v>
      </c>
      <c r="E54" s="152">
        <v>10</v>
      </c>
      <c r="F54" s="152">
        <v>10</v>
      </c>
      <c r="G54" s="152">
        <v>25</v>
      </c>
      <c r="H54" s="152">
        <v>25</v>
      </c>
      <c r="I54" s="152"/>
      <c r="J54" s="136">
        <f t="shared" si="1"/>
        <v>160</v>
      </c>
      <c r="K54" s="137"/>
    </row>
    <row r="55" spans="1:11" s="138" customFormat="1" ht="19.5" customHeight="1">
      <c r="A55" s="36">
        <v>53</v>
      </c>
      <c r="B55" s="135" t="s">
        <v>147</v>
      </c>
      <c r="C55" s="152">
        <v>80</v>
      </c>
      <c r="D55" s="152"/>
      <c r="E55" s="152"/>
      <c r="F55" s="152"/>
      <c r="G55" s="152"/>
      <c r="H55" s="152"/>
      <c r="I55" s="152">
        <v>8</v>
      </c>
      <c r="J55" s="136">
        <f t="shared" si="1"/>
        <v>88</v>
      </c>
      <c r="K55" s="137"/>
    </row>
    <row r="56" spans="1:11" s="138" customFormat="1" ht="19.5" customHeight="1">
      <c r="A56" s="36">
        <v>54</v>
      </c>
      <c r="B56" s="135" t="s">
        <v>165</v>
      </c>
      <c r="C56" s="152">
        <v>80</v>
      </c>
      <c r="D56" s="152">
        <v>10</v>
      </c>
      <c r="E56" s="152">
        <v>10</v>
      </c>
      <c r="F56" s="152">
        <v>10</v>
      </c>
      <c r="G56" s="152">
        <v>20</v>
      </c>
      <c r="H56" s="152">
        <v>20</v>
      </c>
      <c r="I56" s="152">
        <v>8</v>
      </c>
      <c r="J56" s="136">
        <f t="shared" si="1"/>
        <v>158</v>
      </c>
      <c r="K56" s="137"/>
    </row>
    <row r="57" spans="1:11" s="138" customFormat="1" ht="19.5" customHeight="1">
      <c r="A57" s="155">
        <v>55</v>
      </c>
      <c r="B57" s="135" t="s">
        <v>166</v>
      </c>
      <c r="C57" s="152">
        <v>80</v>
      </c>
      <c r="D57" s="152">
        <v>10</v>
      </c>
      <c r="E57" s="152"/>
      <c r="F57" s="152"/>
      <c r="G57" s="152">
        <v>25</v>
      </c>
      <c r="H57" s="152">
        <v>25</v>
      </c>
      <c r="I57" s="152">
        <v>8</v>
      </c>
      <c r="J57" s="136">
        <f t="shared" si="1"/>
        <v>148</v>
      </c>
      <c r="K57" s="137"/>
    </row>
    <row r="58" spans="1:11" s="138" customFormat="1" ht="19.5" customHeight="1">
      <c r="A58" s="36">
        <v>56</v>
      </c>
      <c r="B58" s="135" t="s">
        <v>26</v>
      </c>
      <c r="C58" s="152">
        <v>80</v>
      </c>
      <c r="D58" s="152">
        <v>10</v>
      </c>
      <c r="E58" s="152">
        <v>10</v>
      </c>
      <c r="F58" s="152">
        <v>10</v>
      </c>
      <c r="G58" s="152">
        <v>50</v>
      </c>
      <c r="H58" s="152">
        <v>50</v>
      </c>
      <c r="I58" s="152">
        <v>8</v>
      </c>
      <c r="J58" s="136">
        <f t="shared" si="1"/>
        <v>218</v>
      </c>
      <c r="K58" s="137"/>
    </row>
    <row r="59" spans="1:11" s="138" customFormat="1" ht="19.5" customHeight="1">
      <c r="A59" s="36">
        <v>57</v>
      </c>
      <c r="B59" s="135" t="s">
        <v>168</v>
      </c>
      <c r="C59" s="152">
        <v>80</v>
      </c>
      <c r="D59" s="152">
        <v>10</v>
      </c>
      <c r="E59" s="152">
        <v>10</v>
      </c>
      <c r="F59" s="152">
        <v>10</v>
      </c>
      <c r="G59" s="152">
        <v>25</v>
      </c>
      <c r="H59" s="152">
        <v>25</v>
      </c>
      <c r="I59" s="152"/>
      <c r="J59" s="136">
        <f t="shared" si="1"/>
        <v>160</v>
      </c>
      <c r="K59" s="137"/>
    </row>
    <row r="60" spans="1:11" s="138" customFormat="1" ht="19.5" customHeight="1">
      <c r="A60" s="155">
        <v>58</v>
      </c>
      <c r="B60" s="135" t="s">
        <v>139</v>
      </c>
      <c r="C60" s="152">
        <v>80</v>
      </c>
      <c r="D60" s="152">
        <v>10</v>
      </c>
      <c r="E60" s="152"/>
      <c r="F60" s="152"/>
      <c r="G60" s="152">
        <v>15</v>
      </c>
      <c r="H60" s="152">
        <v>5</v>
      </c>
      <c r="I60" s="152">
        <v>8</v>
      </c>
      <c r="J60" s="136">
        <f t="shared" si="1"/>
        <v>118</v>
      </c>
      <c r="K60" s="137"/>
    </row>
    <row r="61" spans="1:11" s="138" customFormat="1" ht="19.5" customHeight="1">
      <c r="A61" s="36">
        <v>59</v>
      </c>
      <c r="B61" s="135" t="s">
        <v>27</v>
      </c>
      <c r="C61" s="152">
        <v>80</v>
      </c>
      <c r="D61" s="152">
        <v>10</v>
      </c>
      <c r="E61" s="152">
        <v>10</v>
      </c>
      <c r="F61" s="152">
        <v>10</v>
      </c>
      <c r="G61" s="152"/>
      <c r="H61" s="152"/>
      <c r="I61" s="152">
        <v>8</v>
      </c>
      <c r="J61" s="136">
        <f t="shared" si="1"/>
        <v>118</v>
      </c>
      <c r="K61" s="137"/>
    </row>
    <row r="62" spans="1:11" s="138" customFormat="1" ht="19.5" customHeight="1">
      <c r="A62" s="36">
        <v>60</v>
      </c>
      <c r="B62" s="135" t="s">
        <v>28</v>
      </c>
      <c r="C62" s="152">
        <v>80</v>
      </c>
      <c r="D62" s="152">
        <v>10</v>
      </c>
      <c r="E62" s="152">
        <v>10</v>
      </c>
      <c r="F62" s="152">
        <v>10</v>
      </c>
      <c r="G62" s="152">
        <v>25</v>
      </c>
      <c r="H62" s="152">
        <v>25</v>
      </c>
      <c r="I62" s="152"/>
      <c r="J62" s="136">
        <f t="shared" si="1"/>
        <v>160</v>
      </c>
      <c r="K62" s="137"/>
    </row>
    <row r="63" spans="1:11" s="138" customFormat="1" ht="19.5" customHeight="1">
      <c r="A63" s="155">
        <v>61</v>
      </c>
      <c r="B63" s="135" t="s">
        <v>152</v>
      </c>
      <c r="C63" s="152">
        <v>80</v>
      </c>
      <c r="D63" s="152">
        <v>10</v>
      </c>
      <c r="E63" s="152"/>
      <c r="F63" s="152"/>
      <c r="G63" s="152"/>
      <c r="H63" s="152"/>
      <c r="I63" s="152">
        <v>8</v>
      </c>
      <c r="J63" s="136">
        <f t="shared" si="1"/>
        <v>98</v>
      </c>
      <c r="K63" s="137"/>
    </row>
    <row r="64" spans="1:11" s="138" customFormat="1" ht="19.5" customHeight="1">
      <c r="A64" s="36">
        <v>62</v>
      </c>
      <c r="B64" s="135" t="s">
        <v>29</v>
      </c>
      <c r="C64" s="152">
        <v>80</v>
      </c>
      <c r="D64" s="152"/>
      <c r="E64" s="152"/>
      <c r="F64" s="152"/>
      <c r="G64" s="152"/>
      <c r="H64" s="152"/>
      <c r="I64" s="152"/>
      <c r="J64" s="136">
        <f t="shared" si="1"/>
        <v>80</v>
      </c>
      <c r="K64" s="137"/>
    </row>
    <row r="65" spans="1:11" s="138" customFormat="1" ht="19.5" customHeight="1">
      <c r="A65" s="36">
        <v>63</v>
      </c>
      <c r="B65" s="135" t="s">
        <v>30</v>
      </c>
      <c r="C65" s="152">
        <v>80</v>
      </c>
      <c r="D65" s="152">
        <v>10</v>
      </c>
      <c r="E65" s="152">
        <v>10</v>
      </c>
      <c r="F65" s="152">
        <v>10</v>
      </c>
      <c r="G65" s="152">
        <v>50</v>
      </c>
      <c r="H65" s="152">
        <v>50</v>
      </c>
      <c r="I65" s="152"/>
      <c r="J65" s="136">
        <f t="shared" si="1"/>
        <v>210</v>
      </c>
      <c r="K65" s="137"/>
    </row>
    <row r="66" spans="1:11" s="138" customFormat="1" ht="19.5" customHeight="1">
      <c r="A66" s="155">
        <v>64</v>
      </c>
      <c r="B66" s="135" t="s">
        <v>175</v>
      </c>
      <c r="C66" s="152">
        <v>80</v>
      </c>
      <c r="D66" s="152"/>
      <c r="E66" s="152"/>
      <c r="F66" s="152"/>
      <c r="G66" s="152"/>
      <c r="H66" s="152"/>
      <c r="I66" s="152"/>
      <c r="J66" s="136">
        <f t="shared" si="1"/>
        <v>80</v>
      </c>
      <c r="K66" s="137"/>
    </row>
    <row r="67" spans="1:11" s="138" customFormat="1" ht="19.5" customHeight="1">
      <c r="A67" s="36">
        <v>65</v>
      </c>
      <c r="B67" s="135" t="s">
        <v>31</v>
      </c>
      <c r="C67" s="152">
        <v>80</v>
      </c>
      <c r="D67" s="152">
        <v>10</v>
      </c>
      <c r="E67" s="152"/>
      <c r="F67" s="152"/>
      <c r="G67" s="152"/>
      <c r="H67" s="152"/>
      <c r="I67" s="152"/>
      <c r="J67" s="136">
        <f aca="true" t="shared" si="2" ref="J67:J82">SUM(C67,D67:I67)</f>
        <v>90</v>
      </c>
      <c r="K67" s="137"/>
    </row>
    <row r="68" spans="1:11" s="138" customFormat="1" ht="19.5" customHeight="1">
      <c r="A68" s="36">
        <v>66</v>
      </c>
      <c r="B68" s="135" t="s">
        <v>164</v>
      </c>
      <c r="C68" s="152">
        <v>0</v>
      </c>
      <c r="D68" s="152"/>
      <c r="E68" s="152"/>
      <c r="F68" s="152"/>
      <c r="G68" s="152"/>
      <c r="H68" s="152"/>
      <c r="I68" s="152"/>
      <c r="J68" s="136">
        <f t="shared" si="2"/>
        <v>0</v>
      </c>
      <c r="K68" s="137"/>
    </row>
    <row r="69" spans="1:11" s="138" customFormat="1" ht="19.5" customHeight="1">
      <c r="A69" s="155">
        <v>67</v>
      </c>
      <c r="B69" s="135" t="s">
        <v>138</v>
      </c>
      <c r="C69" s="152">
        <v>80</v>
      </c>
      <c r="D69" s="152">
        <v>10</v>
      </c>
      <c r="E69" s="152"/>
      <c r="F69" s="152"/>
      <c r="G69" s="152"/>
      <c r="H69" s="152"/>
      <c r="I69" s="152">
        <v>8</v>
      </c>
      <c r="J69" s="136">
        <f t="shared" si="2"/>
        <v>98</v>
      </c>
      <c r="K69" s="137"/>
    </row>
    <row r="70" spans="1:11" s="138" customFormat="1" ht="19.5" customHeight="1">
      <c r="A70" s="155">
        <v>68</v>
      </c>
      <c r="B70" s="135" t="s">
        <v>32</v>
      </c>
      <c r="C70" s="152">
        <v>80</v>
      </c>
      <c r="D70" s="152"/>
      <c r="E70" s="152"/>
      <c r="F70" s="152"/>
      <c r="G70" s="152"/>
      <c r="H70" s="152"/>
      <c r="I70" s="152">
        <v>19</v>
      </c>
      <c r="J70" s="136">
        <f t="shared" si="2"/>
        <v>99</v>
      </c>
      <c r="K70" s="137"/>
    </row>
    <row r="71" spans="1:11" s="138" customFormat="1" ht="19.5" customHeight="1">
      <c r="A71" s="36">
        <v>69</v>
      </c>
      <c r="B71" s="135" t="s">
        <v>33</v>
      </c>
      <c r="C71" s="152">
        <v>80</v>
      </c>
      <c r="D71" s="152"/>
      <c r="E71" s="152">
        <v>10</v>
      </c>
      <c r="F71" s="152">
        <v>10</v>
      </c>
      <c r="G71" s="152"/>
      <c r="H71" s="152"/>
      <c r="I71" s="152"/>
      <c r="J71" s="136">
        <f t="shared" si="2"/>
        <v>100</v>
      </c>
      <c r="K71" s="137"/>
    </row>
    <row r="72" spans="1:11" s="138" customFormat="1" ht="19.5" customHeight="1">
      <c r="A72" s="36">
        <v>70</v>
      </c>
      <c r="B72" s="135" t="s">
        <v>34</v>
      </c>
      <c r="C72" s="152">
        <v>80</v>
      </c>
      <c r="D72" s="152"/>
      <c r="E72" s="152"/>
      <c r="F72" s="152"/>
      <c r="G72" s="152"/>
      <c r="H72" s="152"/>
      <c r="I72" s="152">
        <v>8</v>
      </c>
      <c r="J72" s="136">
        <f t="shared" si="2"/>
        <v>88</v>
      </c>
      <c r="K72" s="137"/>
    </row>
    <row r="73" spans="1:11" s="138" customFormat="1" ht="19.5" customHeight="1">
      <c r="A73" s="155">
        <v>71</v>
      </c>
      <c r="B73" s="135" t="s">
        <v>162</v>
      </c>
      <c r="C73" s="152">
        <v>0</v>
      </c>
      <c r="D73" s="152"/>
      <c r="E73" s="152"/>
      <c r="F73" s="152"/>
      <c r="G73" s="152"/>
      <c r="H73" s="152"/>
      <c r="I73" s="152"/>
      <c r="J73" s="136">
        <f t="shared" si="2"/>
        <v>0</v>
      </c>
      <c r="K73" s="137"/>
    </row>
    <row r="74" spans="1:11" s="138" customFormat="1" ht="19.5" customHeight="1">
      <c r="A74" s="36">
        <v>72</v>
      </c>
      <c r="B74" s="135" t="s">
        <v>153</v>
      </c>
      <c r="C74" s="152">
        <v>80</v>
      </c>
      <c r="D74" s="152">
        <v>10</v>
      </c>
      <c r="E74" s="152">
        <v>10</v>
      </c>
      <c r="F74" s="152">
        <v>10</v>
      </c>
      <c r="G74" s="152">
        <v>80</v>
      </c>
      <c r="H74" s="152">
        <v>100</v>
      </c>
      <c r="I74" s="152"/>
      <c r="J74" s="136">
        <f t="shared" si="2"/>
        <v>290</v>
      </c>
      <c r="K74" s="137"/>
    </row>
    <row r="75" spans="1:11" s="138" customFormat="1" ht="19.5" customHeight="1">
      <c r="A75" s="36">
        <v>73</v>
      </c>
      <c r="B75" s="135" t="s">
        <v>169</v>
      </c>
      <c r="C75" s="152">
        <v>80</v>
      </c>
      <c r="D75" s="152">
        <v>10</v>
      </c>
      <c r="E75" s="152">
        <v>10</v>
      </c>
      <c r="F75" s="152">
        <v>10</v>
      </c>
      <c r="G75" s="152"/>
      <c r="H75" s="152"/>
      <c r="I75" s="152"/>
      <c r="J75" s="136">
        <f t="shared" si="2"/>
        <v>110</v>
      </c>
      <c r="K75" s="137"/>
    </row>
    <row r="76" spans="1:11" s="138" customFormat="1" ht="19.5" customHeight="1">
      <c r="A76" s="155">
        <v>74</v>
      </c>
      <c r="B76" s="135" t="s">
        <v>150</v>
      </c>
      <c r="C76" s="152">
        <v>80</v>
      </c>
      <c r="D76" s="152"/>
      <c r="E76" s="152"/>
      <c r="F76" s="152"/>
      <c r="G76" s="152">
        <v>25</v>
      </c>
      <c r="H76" s="152">
        <v>25</v>
      </c>
      <c r="I76" s="152">
        <v>8</v>
      </c>
      <c r="J76" s="136">
        <f t="shared" si="2"/>
        <v>138</v>
      </c>
      <c r="K76" s="137"/>
    </row>
    <row r="77" spans="1:11" s="138" customFormat="1" ht="19.5" customHeight="1">
      <c r="A77" s="155">
        <v>75</v>
      </c>
      <c r="B77" s="135" t="s">
        <v>35</v>
      </c>
      <c r="C77" s="152">
        <v>0</v>
      </c>
      <c r="D77" s="152">
        <v>10</v>
      </c>
      <c r="E77" s="152"/>
      <c r="F77" s="152">
        <v>10</v>
      </c>
      <c r="G77" s="152">
        <v>5</v>
      </c>
      <c r="H77" s="152"/>
      <c r="I77" s="152"/>
      <c r="J77" s="136">
        <f t="shared" si="2"/>
        <v>25</v>
      </c>
      <c r="K77" s="137"/>
    </row>
    <row r="78" spans="1:11" s="138" customFormat="1" ht="19.5" customHeight="1">
      <c r="A78" s="36">
        <v>76</v>
      </c>
      <c r="B78" s="135" t="s">
        <v>36</v>
      </c>
      <c r="C78" s="152">
        <v>80</v>
      </c>
      <c r="D78" s="152">
        <v>10</v>
      </c>
      <c r="E78" s="152"/>
      <c r="F78" s="152"/>
      <c r="G78" s="152">
        <v>20</v>
      </c>
      <c r="H78" s="152">
        <v>20</v>
      </c>
      <c r="I78" s="152">
        <v>8</v>
      </c>
      <c r="J78" s="136">
        <f t="shared" si="2"/>
        <v>138</v>
      </c>
      <c r="K78" s="137"/>
    </row>
    <row r="79" spans="1:11" s="138" customFormat="1" ht="19.5" customHeight="1">
      <c r="A79" s="36">
        <v>77</v>
      </c>
      <c r="B79" s="135" t="s">
        <v>176</v>
      </c>
      <c r="C79" s="152">
        <v>80</v>
      </c>
      <c r="D79" s="152"/>
      <c r="E79" s="152"/>
      <c r="F79" s="152"/>
      <c r="G79" s="152"/>
      <c r="H79" s="152"/>
      <c r="I79" s="152"/>
      <c r="J79" s="136">
        <f t="shared" si="2"/>
        <v>80</v>
      </c>
      <c r="K79" s="137"/>
    </row>
    <row r="80" spans="1:11" s="138" customFormat="1" ht="19.5" customHeight="1">
      <c r="A80" s="155">
        <v>78</v>
      </c>
      <c r="B80" s="135" t="s">
        <v>37</v>
      </c>
      <c r="C80" s="152">
        <v>80</v>
      </c>
      <c r="D80" s="152">
        <v>10</v>
      </c>
      <c r="E80" s="152">
        <v>10</v>
      </c>
      <c r="F80" s="152">
        <v>10</v>
      </c>
      <c r="G80" s="152"/>
      <c r="H80" s="152"/>
      <c r="I80" s="152">
        <v>19</v>
      </c>
      <c r="J80" s="136">
        <f t="shared" si="2"/>
        <v>129</v>
      </c>
      <c r="K80" s="137"/>
    </row>
    <row r="81" spans="1:11" s="138" customFormat="1" ht="19.5" customHeight="1">
      <c r="A81" s="36">
        <v>79</v>
      </c>
      <c r="B81" s="135" t="s">
        <v>140</v>
      </c>
      <c r="C81" s="152">
        <v>80</v>
      </c>
      <c r="D81" s="152">
        <v>10</v>
      </c>
      <c r="E81" s="152"/>
      <c r="F81" s="152"/>
      <c r="G81" s="152"/>
      <c r="H81" s="152"/>
      <c r="I81" s="152">
        <v>8</v>
      </c>
      <c r="J81" s="136">
        <f t="shared" si="2"/>
        <v>98</v>
      </c>
      <c r="K81" s="137"/>
    </row>
    <row r="82" spans="1:11" s="138" customFormat="1" ht="19.5" customHeight="1">
      <c r="A82" s="36">
        <v>80</v>
      </c>
      <c r="B82" s="135" t="s">
        <v>38</v>
      </c>
      <c r="C82" s="152">
        <v>0</v>
      </c>
      <c r="D82" s="152"/>
      <c r="E82" s="152">
        <v>10</v>
      </c>
      <c r="F82" s="152">
        <v>10</v>
      </c>
      <c r="G82" s="152"/>
      <c r="H82" s="152"/>
      <c r="I82" s="152"/>
      <c r="J82" s="136">
        <f t="shared" si="2"/>
        <v>20</v>
      </c>
      <c r="K82" s="137"/>
    </row>
    <row r="83" spans="1:10" ht="15">
      <c r="A83" s="109"/>
      <c r="B83" s="105"/>
      <c r="C83" s="154">
        <f aca="true" t="shared" si="3" ref="C83:I83">SUM(C3:C82)</f>
        <v>5360</v>
      </c>
      <c r="D83" s="154">
        <f t="shared" si="3"/>
        <v>480</v>
      </c>
      <c r="E83" s="154">
        <f t="shared" si="3"/>
        <v>370</v>
      </c>
      <c r="F83" s="154">
        <f t="shared" si="3"/>
        <v>380</v>
      </c>
      <c r="G83" s="154">
        <f t="shared" si="3"/>
        <v>820</v>
      </c>
      <c r="H83" s="154">
        <f t="shared" si="3"/>
        <v>775</v>
      </c>
      <c r="I83" s="154">
        <f t="shared" si="3"/>
        <v>263</v>
      </c>
      <c r="J83" s="106">
        <f>SUM(C83:F83,I83)</f>
        <v>6853</v>
      </c>
    </row>
    <row r="84" ht="15">
      <c r="J84" s="5">
        <v>-880</v>
      </c>
    </row>
    <row r="85" ht="15">
      <c r="J85" s="139">
        <f>SUM(J83:J84)</f>
        <v>5973</v>
      </c>
    </row>
  </sheetData>
  <printOptions horizontalCentered="1"/>
  <pageMargins left="0.25" right="0.26" top="1" bottom="0.25" header="0.5" footer="0.25"/>
  <pageSetup horizontalDpi="1200" verticalDpi="1200" orientation="landscape" scale="120" r:id="rId1"/>
  <headerFooter alignWithMargins="0">
    <oddHeader>&amp;LAMF Southtown Lanes
Bloomington, Minnesota&amp;C&amp;"Arial,Bold Italic"&amp;12 19th Annual Minneapolis Masters
Check In Sheet&amp;RSeptember 30, 2007
USBC Certification# 1314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25" zoomScaleNormal="125" workbookViewId="0" topLeftCell="A1">
      <pane ySplit="1" topLeftCell="BM5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3.8515625" style="16" customWidth="1"/>
    <col min="2" max="2" width="20.140625" style="0" bestFit="1" customWidth="1"/>
    <col min="3" max="5" width="3.7109375" style="16" customWidth="1"/>
    <col min="6" max="13" width="5.140625" style="16" customWidth="1"/>
    <col min="14" max="14" width="6.57421875" style="16" bestFit="1" customWidth="1"/>
    <col min="15" max="15" width="6.140625" style="16" customWidth="1"/>
    <col min="16" max="16" width="8.57421875" style="16" bestFit="1" customWidth="1"/>
  </cols>
  <sheetData>
    <row r="1" spans="1:17" s="10" customFormat="1" ht="54" thickBot="1">
      <c r="A1" s="49"/>
      <c r="B1" s="50" t="s">
        <v>120</v>
      </c>
      <c r="C1" s="51" t="s">
        <v>41</v>
      </c>
      <c r="D1" s="51" t="s">
        <v>42</v>
      </c>
      <c r="E1" s="51" t="s">
        <v>119</v>
      </c>
      <c r="F1" s="49" t="s">
        <v>44</v>
      </c>
      <c r="G1" s="49" t="s">
        <v>45</v>
      </c>
      <c r="H1" s="49" t="s">
        <v>46</v>
      </c>
      <c r="I1" s="49" t="s">
        <v>47</v>
      </c>
      <c r="J1" s="49" t="s">
        <v>48</v>
      </c>
      <c r="K1" s="49" t="s">
        <v>49</v>
      </c>
      <c r="L1" s="49" t="s">
        <v>50</v>
      </c>
      <c r="M1" s="49" t="s">
        <v>51</v>
      </c>
      <c r="N1" s="52" t="s">
        <v>52</v>
      </c>
      <c r="O1" s="53" t="s">
        <v>53</v>
      </c>
      <c r="P1" s="49" t="s">
        <v>121</v>
      </c>
      <c r="Q1" s="15">
        <v>8</v>
      </c>
    </row>
    <row r="2" spans="1:16" s="10" customFormat="1" ht="17.25" customHeight="1">
      <c r="A2" s="141">
        <f aca="true" t="shared" si="0" ref="A2:A33">RANK(N2,GndTot)</f>
        <v>1</v>
      </c>
      <c r="B2" s="57" t="s">
        <v>150</v>
      </c>
      <c r="C2" s="146"/>
      <c r="D2" s="147"/>
      <c r="E2" s="148"/>
      <c r="F2" s="123">
        <v>249</v>
      </c>
      <c r="G2" s="124">
        <v>200</v>
      </c>
      <c r="H2" s="124">
        <v>235</v>
      </c>
      <c r="I2" s="124">
        <v>258</v>
      </c>
      <c r="J2" s="124">
        <v>203</v>
      </c>
      <c r="K2" s="124">
        <v>174</v>
      </c>
      <c r="L2" s="125">
        <v>238</v>
      </c>
      <c r="M2" s="126">
        <v>201</v>
      </c>
      <c r="N2" s="32">
        <f aca="true" t="shared" si="1" ref="N2:N33">SUM(F2:M2)</f>
        <v>1758</v>
      </c>
      <c r="O2" s="33">
        <f aca="true" t="shared" si="2" ref="O2:O33">N2-(200*$Q$1)</f>
        <v>158</v>
      </c>
      <c r="P2" s="172">
        <f aca="true" t="shared" si="3" ref="P2:P33">AVERAGE(F2:M2)</f>
        <v>219.75</v>
      </c>
    </row>
    <row r="3" spans="1:16" s="10" customFormat="1" ht="17.25" customHeight="1">
      <c r="A3" s="54">
        <f t="shared" si="0"/>
        <v>2</v>
      </c>
      <c r="B3" s="11" t="s">
        <v>26</v>
      </c>
      <c r="C3" s="61" t="s">
        <v>179</v>
      </c>
      <c r="D3" s="119" t="s">
        <v>179</v>
      </c>
      <c r="E3" s="62" t="s">
        <v>179</v>
      </c>
      <c r="F3" s="60">
        <v>244</v>
      </c>
      <c r="G3" s="39">
        <v>195</v>
      </c>
      <c r="H3" s="39">
        <v>268</v>
      </c>
      <c r="I3" s="39">
        <v>205</v>
      </c>
      <c r="J3" s="39">
        <v>211</v>
      </c>
      <c r="K3" s="39">
        <v>195</v>
      </c>
      <c r="L3" s="34">
        <v>232</v>
      </c>
      <c r="M3" s="40">
        <v>203</v>
      </c>
      <c r="N3" s="37">
        <f t="shared" si="1"/>
        <v>1753</v>
      </c>
      <c r="O3" s="38">
        <f t="shared" si="2"/>
        <v>153</v>
      </c>
      <c r="P3" s="173">
        <f t="shared" si="3"/>
        <v>219.125</v>
      </c>
    </row>
    <row r="4" spans="1:16" s="10" customFormat="1" ht="17.25" customHeight="1">
      <c r="A4" s="54">
        <f t="shared" si="0"/>
        <v>3</v>
      </c>
      <c r="B4" s="11" t="s">
        <v>166</v>
      </c>
      <c r="C4" s="61"/>
      <c r="D4" s="119"/>
      <c r="E4" s="62" t="s">
        <v>179</v>
      </c>
      <c r="F4" s="60">
        <v>201</v>
      </c>
      <c r="G4" s="39">
        <v>222</v>
      </c>
      <c r="H4" s="39">
        <v>215</v>
      </c>
      <c r="I4" s="39">
        <v>165</v>
      </c>
      <c r="J4" s="39">
        <v>257</v>
      </c>
      <c r="K4" s="39">
        <v>220</v>
      </c>
      <c r="L4" s="34">
        <v>267</v>
      </c>
      <c r="M4" s="40">
        <v>205</v>
      </c>
      <c r="N4" s="37">
        <f t="shared" si="1"/>
        <v>1752</v>
      </c>
      <c r="O4" s="38">
        <f t="shared" si="2"/>
        <v>152</v>
      </c>
      <c r="P4" s="173">
        <f t="shared" si="3"/>
        <v>219</v>
      </c>
    </row>
    <row r="5" spans="1:16" s="10" customFormat="1" ht="17.25" customHeight="1">
      <c r="A5" s="54">
        <f t="shared" si="0"/>
        <v>4</v>
      </c>
      <c r="B5" s="11" t="s">
        <v>156</v>
      </c>
      <c r="C5" s="61" t="s">
        <v>179</v>
      </c>
      <c r="D5" s="119" t="s">
        <v>179</v>
      </c>
      <c r="E5" s="62" t="s">
        <v>179</v>
      </c>
      <c r="F5" s="60">
        <v>223</v>
      </c>
      <c r="G5" s="39">
        <v>228</v>
      </c>
      <c r="H5" s="39">
        <v>216</v>
      </c>
      <c r="I5" s="39">
        <v>223</v>
      </c>
      <c r="J5" s="39">
        <v>220</v>
      </c>
      <c r="K5" s="39">
        <v>187</v>
      </c>
      <c r="L5" s="34">
        <v>257</v>
      </c>
      <c r="M5" s="40">
        <v>192</v>
      </c>
      <c r="N5" s="37">
        <f t="shared" si="1"/>
        <v>1746</v>
      </c>
      <c r="O5" s="38">
        <f t="shared" si="2"/>
        <v>146</v>
      </c>
      <c r="P5" s="173">
        <f t="shared" si="3"/>
        <v>218.25</v>
      </c>
    </row>
    <row r="6" spans="1:16" s="10" customFormat="1" ht="17.25" customHeight="1">
      <c r="A6" s="55">
        <f t="shared" si="0"/>
        <v>5</v>
      </c>
      <c r="B6" s="11" t="s">
        <v>147</v>
      </c>
      <c r="C6" s="63"/>
      <c r="D6" s="120"/>
      <c r="E6" s="64"/>
      <c r="F6" s="60">
        <v>226</v>
      </c>
      <c r="G6" s="39">
        <v>215</v>
      </c>
      <c r="H6" s="39">
        <v>189</v>
      </c>
      <c r="I6" s="39">
        <v>237</v>
      </c>
      <c r="J6" s="39">
        <v>222</v>
      </c>
      <c r="K6" s="39">
        <v>160</v>
      </c>
      <c r="L6" s="34">
        <v>236</v>
      </c>
      <c r="M6" s="40">
        <v>234</v>
      </c>
      <c r="N6" s="37">
        <f t="shared" si="1"/>
        <v>1719</v>
      </c>
      <c r="O6" s="38">
        <f t="shared" si="2"/>
        <v>119</v>
      </c>
      <c r="P6" s="173">
        <f t="shared" si="3"/>
        <v>214.875</v>
      </c>
    </row>
    <row r="7" spans="1:16" s="10" customFormat="1" ht="17.25" customHeight="1">
      <c r="A7" s="55">
        <f t="shared" si="0"/>
        <v>6</v>
      </c>
      <c r="B7" s="11" t="s">
        <v>28</v>
      </c>
      <c r="C7" s="61" t="s">
        <v>179</v>
      </c>
      <c r="D7" s="119" t="s">
        <v>179</v>
      </c>
      <c r="E7" s="62" t="s">
        <v>179</v>
      </c>
      <c r="F7" s="60">
        <v>214</v>
      </c>
      <c r="G7" s="39">
        <v>268</v>
      </c>
      <c r="H7" s="39">
        <v>212</v>
      </c>
      <c r="I7" s="39">
        <v>202</v>
      </c>
      <c r="J7" s="39">
        <v>212</v>
      </c>
      <c r="K7" s="39">
        <v>201</v>
      </c>
      <c r="L7" s="34">
        <v>225</v>
      </c>
      <c r="M7" s="40">
        <v>180</v>
      </c>
      <c r="N7" s="37">
        <f t="shared" si="1"/>
        <v>1714</v>
      </c>
      <c r="O7" s="38">
        <f t="shared" si="2"/>
        <v>114</v>
      </c>
      <c r="P7" s="173">
        <f t="shared" si="3"/>
        <v>214.25</v>
      </c>
    </row>
    <row r="8" spans="1:16" s="10" customFormat="1" ht="17.25" customHeight="1">
      <c r="A8" s="55">
        <f t="shared" si="0"/>
        <v>7</v>
      </c>
      <c r="B8" s="11" t="s">
        <v>170</v>
      </c>
      <c r="C8" s="61" t="s">
        <v>179</v>
      </c>
      <c r="D8" s="119" t="s">
        <v>179</v>
      </c>
      <c r="E8" s="62" t="s">
        <v>179</v>
      </c>
      <c r="F8" s="60">
        <v>219</v>
      </c>
      <c r="G8" s="39">
        <v>197</v>
      </c>
      <c r="H8" s="39">
        <v>215</v>
      </c>
      <c r="I8" s="39">
        <v>181</v>
      </c>
      <c r="J8" s="39">
        <v>222</v>
      </c>
      <c r="K8" s="39">
        <v>221</v>
      </c>
      <c r="L8" s="34">
        <v>181</v>
      </c>
      <c r="M8" s="40">
        <v>268</v>
      </c>
      <c r="N8" s="37">
        <f t="shared" si="1"/>
        <v>1704</v>
      </c>
      <c r="O8" s="38">
        <f t="shared" si="2"/>
        <v>104</v>
      </c>
      <c r="P8" s="173">
        <f t="shared" si="3"/>
        <v>213</v>
      </c>
    </row>
    <row r="9" spans="1:16" s="10" customFormat="1" ht="17.25" customHeight="1">
      <c r="A9" s="54">
        <f t="shared" si="0"/>
        <v>8</v>
      </c>
      <c r="B9" s="11" t="s">
        <v>17</v>
      </c>
      <c r="C9" s="61"/>
      <c r="D9" s="119"/>
      <c r="E9" s="62" t="s">
        <v>179</v>
      </c>
      <c r="F9" s="60">
        <v>200</v>
      </c>
      <c r="G9" s="39">
        <v>228</v>
      </c>
      <c r="H9" s="39">
        <v>220</v>
      </c>
      <c r="I9" s="39">
        <v>235</v>
      </c>
      <c r="J9" s="39">
        <v>231</v>
      </c>
      <c r="K9" s="39">
        <v>205</v>
      </c>
      <c r="L9" s="34">
        <v>152</v>
      </c>
      <c r="M9" s="40">
        <v>222</v>
      </c>
      <c r="N9" s="37">
        <f t="shared" si="1"/>
        <v>1693</v>
      </c>
      <c r="O9" s="38">
        <f t="shared" si="2"/>
        <v>93</v>
      </c>
      <c r="P9" s="173">
        <f t="shared" si="3"/>
        <v>211.625</v>
      </c>
    </row>
    <row r="10" spans="1:16" s="10" customFormat="1" ht="17.25" customHeight="1">
      <c r="A10" s="55">
        <f t="shared" si="0"/>
        <v>9</v>
      </c>
      <c r="B10" s="11" t="s">
        <v>169</v>
      </c>
      <c r="C10" s="61" t="s">
        <v>179</v>
      </c>
      <c r="D10" s="119" t="s">
        <v>179</v>
      </c>
      <c r="E10" s="62" t="s">
        <v>179</v>
      </c>
      <c r="F10" s="60">
        <v>196</v>
      </c>
      <c r="G10" s="39">
        <v>192</v>
      </c>
      <c r="H10" s="39">
        <v>268</v>
      </c>
      <c r="I10" s="39">
        <v>232</v>
      </c>
      <c r="J10" s="39">
        <v>203</v>
      </c>
      <c r="K10" s="39">
        <v>171</v>
      </c>
      <c r="L10" s="34">
        <v>223</v>
      </c>
      <c r="M10" s="40">
        <v>205</v>
      </c>
      <c r="N10" s="37">
        <f t="shared" si="1"/>
        <v>1690</v>
      </c>
      <c r="O10" s="38">
        <f t="shared" si="2"/>
        <v>90</v>
      </c>
      <c r="P10" s="173">
        <f t="shared" si="3"/>
        <v>211.25</v>
      </c>
    </row>
    <row r="11" spans="1:16" s="10" customFormat="1" ht="17.25" customHeight="1">
      <c r="A11" s="54">
        <f t="shared" si="0"/>
        <v>10</v>
      </c>
      <c r="B11" s="11" t="s">
        <v>19</v>
      </c>
      <c r="C11" s="61" t="s">
        <v>179</v>
      </c>
      <c r="D11" s="119" t="s">
        <v>179</v>
      </c>
      <c r="E11" s="62"/>
      <c r="F11" s="60">
        <v>180</v>
      </c>
      <c r="G11" s="39">
        <v>153</v>
      </c>
      <c r="H11" s="39">
        <v>232</v>
      </c>
      <c r="I11" s="39">
        <v>225</v>
      </c>
      <c r="J11" s="39">
        <v>174</v>
      </c>
      <c r="K11" s="39">
        <v>219</v>
      </c>
      <c r="L11" s="34">
        <v>268</v>
      </c>
      <c r="M11" s="40">
        <v>233</v>
      </c>
      <c r="N11" s="37">
        <f t="shared" si="1"/>
        <v>1684</v>
      </c>
      <c r="O11" s="38">
        <f t="shared" si="2"/>
        <v>84</v>
      </c>
      <c r="P11" s="173">
        <f t="shared" si="3"/>
        <v>210.5</v>
      </c>
    </row>
    <row r="12" spans="1:16" s="10" customFormat="1" ht="17.25" customHeight="1">
      <c r="A12" s="55">
        <f t="shared" si="0"/>
        <v>11</v>
      </c>
      <c r="B12" s="11" t="s">
        <v>7</v>
      </c>
      <c r="C12" s="63"/>
      <c r="D12" s="120"/>
      <c r="E12" s="64"/>
      <c r="F12" s="60">
        <v>197</v>
      </c>
      <c r="G12" s="39">
        <v>193</v>
      </c>
      <c r="H12" s="39">
        <v>235</v>
      </c>
      <c r="I12" s="39">
        <v>263</v>
      </c>
      <c r="J12" s="39">
        <v>166</v>
      </c>
      <c r="K12" s="39">
        <v>224</v>
      </c>
      <c r="L12" s="34">
        <v>210</v>
      </c>
      <c r="M12" s="40">
        <v>187</v>
      </c>
      <c r="N12" s="37">
        <f t="shared" si="1"/>
        <v>1675</v>
      </c>
      <c r="O12" s="38">
        <f t="shared" si="2"/>
        <v>75</v>
      </c>
      <c r="P12" s="173">
        <f t="shared" si="3"/>
        <v>209.375</v>
      </c>
    </row>
    <row r="13" spans="1:16" s="10" customFormat="1" ht="17.25" customHeight="1">
      <c r="A13" s="55">
        <f t="shared" si="0"/>
        <v>12</v>
      </c>
      <c r="B13" s="11" t="s">
        <v>9</v>
      </c>
      <c r="C13" s="65"/>
      <c r="D13" s="121"/>
      <c r="E13" s="66"/>
      <c r="F13" s="123">
        <v>198</v>
      </c>
      <c r="G13" s="124">
        <v>239</v>
      </c>
      <c r="H13" s="124">
        <v>165</v>
      </c>
      <c r="I13" s="124">
        <v>179</v>
      </c>
      <c r="J13" s="124">
        <v>268</v>
      </c>
      <c r="K13" s="124">
        <v>184</v>
      </c>
      <c r="L13" s="125">
        <v>169</v>
      </c>
      <c r="M13" s="126">
        <v>269</v>
      </c>
      <c r="N13" s="37">
        <f t="shared" si="1"/>
        <v>1671</v>
      </c>
      <c r="O13" s="38">
        <f t="shared" si="2"/>
        <v>71</v>
      </c>
      <c r="P13" s="173">
        <f t="shared" si="3"/>
        <v>208.875</v>
      </c>
    </row>
    <row r="14" spans="1:16" s="10" customFormat="1" ht="17.25" customHeight="1">
      <c r="A14" s="54">
        <f t="shared" si="0"/>
        <v>13</v>
      </c>
      <c r="B14" s="11" t="s">
        <v>178</v>
      </c>
      <c r="C14" s="61"/>
      <c r="D14" s="119"/>
      <c r="E14" s="62"/>
      <c r="F14" s="60">
        <v>176</v>
      </c>
      <c r="G14" s="39">
        <v>165</v>
      </c>
      <c r="H14" s="39">
        <v>248</v>
      </c>
      <c r="I14" s="39">
        <v>235</v>
      </c>
      <c r="J14" s="39">
        <v>194</v>
      </c>
      <c r="K14" s="39">
        <v>221</v>
      </c>
      <c r="L14" s="34">
        <v>220</v>
      </c>
      <c r="M14" s="40">
        <v>198</v>
      </c>
      <c r="N14" s="37">
        <f t="shared" si="1"/>
        <v>1657</v>
      </c>
      <c r="O14" s="38">
        <f t="shared" si="2"/>
        <v>57</v>
      </c>
      <c r="P14" s="173">
        <f t="shared" si="3"/>
        <v>207.125</v>
      </c>
    </row>
    <row r="15" spans="1:16" s="10" customFormat="1" ht="17.25" customHeight="1">
      <c r="A15" s="54">
        <f t="shared" si="0"/>
        <v>14</v>
      </c>
      <c r="B15" s="11" t="s">
        <v>5</v>
      </c>
      <c r="C15" s="61" t="s">
        <v>179</v>
      </c>
      <c r="D15" s="119" t="s">
        <v>179</v>
      </c>
      <c r="E15" s="62" t="s">
        <v>179</v>
      </c>
      <c r="F15" s="60">
        <v>192</v>
      </c>
      <c r="G15" s="39">
        <v>191</v>
      </c>
      <c r="H15" s="39">
        <v>218</v>
      </c>
      <c r="I15" s="39">
        <v>234</v>
      </c>
      <c r="J15" s="39">
        <v>207</v>
      </c>
      <c r="K15" s="39">
        <v>201</v>
      </c>
      <c r="L15" s="34">
        <v>190</v>
      </c>
      <c r="M15" s="40">
        <v>214</v>
      </c>
      <c r="N15" s="37">
        <f t="shared" si="1"/>
        <v>1647</v>
      </c>
      <c r="O15" s="38">
        <f t="shared" si="2"/>
        <v>47</v>
      </c>
      <c r="P15" s="173">
        <f t="shared" si="3"/>
        <v>205.875</v>
      </c>
    </row>
    <row r="16" spans="1:16" s="10" customFormat="1" ht="17.25" customHeight="1">
      <c r="A16" s="54">
        <f t="shared" si="0"/>
        <v>15</v>
      </c>
      <c r="B16" s="11" t="s">
        <v>25</v>
      </c>
      <c r="C16" s="61"/>
      <c r="D16" s="119"/>
      <c r="E16" s="62"/>
      <c r="F16" s="60">
        <v>227</v>
      </c>
      <c r="G16" s="39">
        <v>194</v>
      </c>
      <c r="H16" s="39">
        <v>195</v>
      </c>
      <c r="I16" s="39">
        <v>215</v>
      </c>
      <c r="J16" s="39">
        <v>228</v>
      </c>
      <c r="K16" s="39">
        <v>196</v>
      </c>
      <c r="L16" s="34">
        <v>179</v>
      </c>
      <c r="M16" s="40">
        <v>212</v>
      </c>
      <c r="N16" s="37">
        <f t="shared" si="1"/>
        <v>1646</v>
      </c>
      <c r="O16" s="38">
        <f t="shared" si="2"/>
        <v>46</v>
      </c>
      <c r="P16" s="173">
        <f t="shared" si="3"/>
        <v>205.75</v>
      </c>
    </row>
    <row r="17" spans="1:16" s="10" customFormat="1" ht="17.25" customHeight="1" thickBot="1">
      <c r="A17" s="140">
        <f t="shared" si="0"/>
        <v>16</v>
      </c>
      <c r="B17" s="58" t="s">
        <v>23</v>
      </c>
      <c r="C17" s="143" t="s">
        <v>179</v>
      </c>
      <c r="D17" s="144" t="s">
        <v>179</v>
      </c>
      <c r="E17" s="145" t="s">
        <v>179</v>
      </c>
      <c r="F17" s="127">
        <v>175</v>
      </c>
      <c r="G17" s="128">
        <v>204</v>
      </c>
      <c r="H17" s="128">
        <v>205</v>
      </c>
      <c r="I17" s="128">
        <v>223</v>
      </c>
      <c r="J17" s="128">
        <v>196</v>
      </c>
      <c r="K17" s="128">
        <v>216</v>
      </c>
      <c r="L17" s="129">
        <v>225</v>
      </c>
      <c r="M17" s="130">
        <v>201</v>
      </c>
      <c r="N17" s="42">
        <f t="shared" si="1"/>
        <v>1645</v>
      </c>
      <c r="O17" s="43">
        <f t="shared" si="2"/>
        <v>45</v>
      </c>
      <c r="P17" s="174">
        <f t="shared" si="3"/>
        <v>205.625</v>
      </c>
    </row>
    <row r="18" spans="1:16" s="10" customFormat="1" ht="17.25" customHeight="1">
      <c r="A18" s="56">
        <f t="shared" si="0"/>
        <v>17</v>
      </c>
      <c r="B18" s="57" t="s">
        <v>143</v>
      </c>
      <c r="C18" s="67" t="s">
        <v>179</v>
      </c>
      <c r="D18" s="122" t="s">
        <v>179</v>
      </c>
      <c r="E18" s="68" t="s">
        <v>179</v>
      </c>
      <c r="F18" s="123">
        <v>235</v>
      </c>
      <c r="G18" s="124">
        <v>222</v>
      </c>
      <c r="H18" s="124">
        <v>221</v>
      </c>
      <c r="I18" s="124">
        <v>211</v>
      </c>
      <c r="J18" s="124">
        <v>173</v>
      </c>
      <c r="K18" s="124">
        <v>158</v>
      </c>
      <c r="L18" s="125">
        <v>194</v>
      </c>
      <c r="M18" s="126">
        <v>222</v>
      </c>
      <c r="N18" s="44">
        <f t="shared" si="1"/>
        <v>1636</v>
      </c>
      <c r="O18" s="45">
        <f t="shared" si="2"/>
        <v>36</v>
      </c>
      <c r="P18" s="175">
        <f t="shared" si="3"/>
        <v>204.5</v>
      </c>
    </row>
    <row r="19" spans="1:16" s="10" customFormat="1" ht="17.25" customHeight="1">
      <c r="A19" s="54">
        <f t="shared" si="0"/>
        <v>18</v>
      </c>
      <c r="B19" s="11" t="s">
        <v>21</v>
      </c>
      <c r="C19" s="63" t="s">
        <v>179</v>
      </c>
      <c r="D19" s="120" t="s">
        <v>179</v>
      </c>
      <c r="E19" s="64" t="s">
        <v>179</v>
      </c>
      <c r="F19" s="60">
        <v>216</v>
      </c>
      <c r="G19" s="39">
        <v>214</v>
      </c>
      <c r="H19" s="39">
        <v>166</v>
      </c>
      <c r="I19" s="39">
        <v>258</v>
      </c>
      <c r="J19" s="39">
        <v>189</v>
      </c>
      <c r="K19" s="39">
        <v>196</v>
      </c>
      <c r="L19" s="34">
        <v>191</v>
      </c>
      <c r="M19" s="40">
        <v>201</v>
      </c>
      <c r="N19" s="37">
        <f t="shared" si="1"/>
        <v>1631</v>
      </c>
      <c r="O19" s="38">
        <f t="shared" si="2"/>
        <v>31</v>
      </c>
      <c r="P19" s="173">
        <f t="shared" si="3"/>
        <v>203.875</v>
      </c>
    </row>
    <row r="20" spans="1:16" s="10" customFormat="1" ht="17.25" customHeight="1">
      <c r="A20" s="54">
        <f t="shared" si="0"/>
        <v>19</v>
      </c>
      <c r="B20" s="11" t="s">
        <v>15</v>
      </c>
      <c r="C20" s="61" t="s">
        <v>179</v>
      </c>
      <c r="D20" s="119" t="s">
        <v>179</v>
      </c>
      <c r="E20" s="62" t="s">
        <v>179</v>
      </c>
      <c r="F20" s="60">
        <v>189</v>
      </c>
      <c r="G20" s="39">
        <v>208</v>
      </c>
      <c r="H20" s="39">
        <v>161</v>
      </c>
      <c r="I20" s="39">
        <v>161</v>
      </c>
      <c r="J20" s="39">
        <v>267</v>
      </c>
      <c r="K20" s="39">
        <v>237</v>
      </c>
      <c r="L20" s="34">
        <v>202</v>
      </c>
      <c r="M20" s="40">
        <v>203</v>
      </c>
      <c r="N20" s="37">
        <f t="shared" si="1"/>
        <v>1628</v>
      </c>
      <c r="O20" s="38">
        <f t="shared" si="2"/>
        <v>28</v>
      </c>
      <c r="P20" s="173">
        <f t="shared" si="3"/>
        <v>203.5</v>
      </c>
    </row>
    <row r="21" spans="1:16" s="10" customFormat="1" ht="17.25" customHeight="1">
      <c r="A21" s="54">
        <f t="shared" si="0"/>
        <v>20</v>
      </c>
      <c r="B21" s="11" t="s">
        <v>167</v>
      </c>
      <c r="C21" s="61" t="s">
        <v>179</v>
      </c>
      <c r="D21" s="119" t="s">
        <v>179</v>
      </c>
      <c r="E21" s="62" t="s">
        <v>179</v>
      </c>
      <c r="F21" s="60">
        <v>199</v>
      </c>
      <c r="G21" s="39">
        <v>223</v>
      </c>
      <c r="H21" s="39">
        <v>187</v>
      </c>
      <c r="I21" s="39">
        <v>220</v>
      </c>
      <c r="J21" s="39">
        <v>191</v>
      </c>
      <c r="K21" s="39">
        <v>219</v>
      </c>
      <c r="L21" s="34">
        <v>158</v>
      </c>
      <c r="M21" s="40">
        <v>222</v>
      </c>
      <c r="N21" s="37">
        <f t="shared" si="1"/>
        <v>1619</v>
      </c>
      <c r="O21" s="38">
        <f t="shared" si="2"/>
        <v>19</v>
      </c>
      <c r="P21" s="173">
        <f t="shared" si="3"/>
        <v>202.375</v>
      </c>
    </row>
    <row r="22" spans="1:16" s="10" customFormat="1" ht="17.25" customHeight="1">
      <c r="A22" s="54">
        <f t="shared" si="0"/>
        <v>20</v>
      </c>
      <c r="B22" s="11" t="s">
        <v>31</v>
      </c>
      <c r="C22" s="61"/>
      <c r="D22" s="119"/>
      <c r="E22" s="62" t="s">
        <v>179</v>
      </c>
      <c r="F22" s="60">
        <v>190</v>
      </c>
      <c r="G22" s="39">
        <v>246</v>
      </c>
      <c r="H22" s="39">
        <v>232</v>
      </c>
      <c r="I22" s="39">
        <v>209</v>
      </c>
      <c r="J22" s="39">
        <v>183</v>
      </c>
      <c r="K22" s="39">
        <v>166</v>
      </c>
      <c r="L22" s="34">
        <v>178</v>
      </c>
      <c r="M22" s="40">
        <v>215</v>
      </c>
      <c r="N22" s="37">
        <f t="shared" si="1"/>
        <v>1619</v>
      </c>
      <c r="O22" s="38">
        <f t="shared" si="2"/>
        <v>19</v>
      </c>
      <c r="P22" s="173">
        <f t="shared" si="3"/>
        <v>202.375</v>
      </c>
    </row>
    <row r="23" spans="1:16" s="10" customFormat="1" ht="17.25" customHeight="1">
      <c r="A23" s="54">
        <f t="shared" si="0"/>
        <v>22</v>
      </c>
      <c r="B23" s="11" t="s">
        <v>13</v>
      </c>
      <c r="C23" s="63" t="s">
        <v>179</v>
      </c>
      <c r="D23" s="120" t="s">
        <v>179</v>
      </c>
      <c r="E23" s="64" t="s">
        <v>179</v>
      </c>
      <c r="F23" s="60">
        <v>210</v>
      </c>
      <c r="G23" s="39">
        <v>202</v>
      </c>
      <c r="H23" s="39">
        <v>179</v>
      </c>
      <c r="I23" s="39">
        <v>166</v>
      </c>
      <c r="J23" s="39">
        <v>204</v>
      </c>
      <c r="K23" s="39">
        <v>212</v>
      </c>
      <c r="L23" s="34">
        <v>228</v>
      </c>
      <c r="M23" s="40">
        <v>201</v>
      </c>
      <c r="N23" s="37">
        <f t="shared" si="1"/>
        <v>1602</v>
      </c>
      <c r="O23" s="38">
        <f t="shared" si="2"/>
        <v>2</v>
      </c>
      <c r="P23" s="173">
        <f t="shared" si="3"/>
        <v>200.25</v>
      </c>
    </row>
    <row r="24" spans="1:16" s="10" customFormat="1" ht="17.25" customHeight="1" thickBot="1">
      <c r="A24" s="179">
        <f t="shared" si="0"/>
        <v>23</v>
      </c>
      <c r="B24" s="180" t="s">
        <v>173</v>
      </c>
      <c r="C24" s="181"/>
      <c r="D24" s="182"/>
      <c r="E24" s="183" t="s">
        <v>179</v>
      </c>
      <c r="F24" s="184">
        <v>199</v>
      </c>
      <c r="G24" s="185">
        <v>207</v>
      </c>
      <c r="H24" s="185">
        <v>213</v>
      </c>
      <c r="I24" s="185">
        <v>227</v>
      </c>
      <c r="J24" s="185">
        <v>188</v>
      </c>
      <c r="K24" s="185">
        <v>178</v>
      </c>
      <c r="L24" s="186">
        <v>202</v>
      </c>
      <c r="M24" s="187">
        <v>181</v>
      </c>
      <c r="N24" s="188">
        <f t="shared" si="1"/>
        <v>1595</v>
      </c>
      <c r="O24" s="189">
        <f t="shared" si="2"/>
        <v>-5</v>
      </c>
      <c r="P24" s="190">
        <f t="shared" si="3"/>
        <v>199.375</v>
      </c>
    </row>
    <row r="25" spans="1:16" s="10" customFormat="1" ht="17.25" customHeight="1" thickTop="1">
      <c r="A25" s="56">
        <f t="shared" si="0"/>
        <v>24</v>
      </c>
      <c r="B25" s="57" t="s">
        <v>27</v>
      </c>
      <c r="C25" s="67" t="s">
        <v>179</v>
      </c>
      <c r="D25" s="122" t="s">
        <v>179</v>
      </c>
      <c r="E25" s="68" t="s">
        <v>179</v>
      </c>
      <c r="F25" s="123">
        <v>197</v>
      </c>
      <c r="G25" s="124">
        <v>226</v>
      </c>
      <c r="H25" s="124">
        <v>189</v>
      </c>
      <c r="I25" s="124">
        <v>166</v>
      </c>
      <c r="J25" s="124">
        <v>180</v>
      </c>
      <c r="K25" s="124">
        <v>189</v>
      </c>
      <c r="L25" s="125">
        <v>202</v>
      </c>
      <c r="M25" s="126">
        <v>245</v>
      </c>
      <c r="N25" s="44">
        <f t="shared" si="1"/>
        <v>1594</v>
      </c>
      <c r="O25" s="45">
        <f t="shared" si="2"/>
        <v>-6</v>
      </c>
      <c r="P25" s="175">
        <f t="shared" si="3"/>
        <v>199.25</v>
      </c>
    </row>
    <row r="26" spans="1:16" s="10" customFormat="1" ht="17.25" customHeight="1">
      <c r="A26" s="54">
        <f t="shared" si="0"/>
        <v>25</v>
      </c>
      <c r="B26" s="11" t="s">
        <v>148</v>
      </c>
      <c r="C26" s="61" t="s">
        <v>179</v>
      </c>
      <c r="D26" s="119" t="s">
        <v>179</v>
      </c>
      <c r="E26" s="62" t="s">
        <v>179</v>
      </c>
      <c r="F26" s="60">
        <v>201</v>
      </c>
      <c r="G26" s="39">
        <v>151</v>
      </c>
      <c r="H26" s="39">
        <v>194</v>
      </c>
      <c r="I26" s="39">
        <v>181</v>
      </c>
      <c r="J26" s="39">
        <v>216</v>
      </c>
      <c r="K26" s="39">
        <v>202</v>
      </c>
      <c r="L26" s="34">
        <v>211</v>
      </c>
      <c r="M26" s="40">
        <v>232</v>
      </c>
      <c r="N26" s="37">
        <f t="shared" si="1"/>
        <v>1588</v>
      </c>
      <c r="O26" s="38">
        <f t="shared" si="2"/>
        <v>-12</v>
      </c>
      <c r="P26" s="173">
        <f t="shared" si="3"/>
        <v>198.5</v>
      </c>
    </row>
    <row r="27" spans="1:16" s="10" customFormat="1" ht="17.25" customHeight="1">
      <c r="A27" s="55">
        <f t="shared" si="0"/>
        <v>26</v>
      </c>
      <c r="B27" s="11" t="s">
        <v>8</v>
      </c>
      <c r="C27" s="61" t="s">
        <v>179</v>
      </c>
      <c r="D27" s="119" t="s">
        <v>179</v>
      </c>
      <c r="E27" s="62" t="s">
        <v>179</v>
      </c>
      <c r="F27" s="60">
        <v>191</v>
      </c>
      <c r="G27" s="39">
        <v>175</v>
      </c>
      <c r="H27" s="39">
        <v>166</v>
      </c>
      <c r="I27" s="39">
        <v>208</v>
      </c>
      <c r="J27" s="39">
        <v>248</v>
      </c>
      <c r="K27" s="39">
        <v>212</v>
      </c>
      <c r="L27" s="34">
        <v>212</v>
      </c>
      <c r="M27" s="40">
        <v>174</v>
      </c>
      <c r="N27" s="37">
        <f t="shared" si="1"/>
        <v>1586</v>
      </c>
      <c r="O27" s="38">
        <f t="shared" si="2"/>
        <v>-14</v>
      </c>
      <c r="P27" s="173">
        <f t="shared" si="3"/>
        <v>198.25</v>
      </c>
    </row>
    <row r="28" spans="1:16" s="10" customFormat="1" ht="17.25" customHeight="1">
      <c r="A28" s="54">
        <f t="shared" si="0"/>
        <v>26</v>
      </c>
      <c r="B28" s="11" t="s">
        <v>139</v>
      </c>
      <c r="C28" s="61"/>
      <c r="D28" s="119"/>
      <c r="E28" s="62" t="s">
        <v>179</v>
      </c>
      <c r="F28" s="60">
        <v>163</v>
      </c>
      <c r="G28" s="39">
        <v>200</v>
      </c>
      <c r="H28" s="39">
        <v>216</v>
      </c>
      <c r="I28" s="39">
        <v>197</v>
      </c>
      <c r="J28" s="39">
        <v>216</v>
      </c>
      <c r="K28" s="39">
        <v>228</v>
      </c>
      <c r="L28" s="34">
        <v>180</v>
      </c>
      <c r="M28" s="40">
        <v>186</v>
      </c>
      <c r="N28" s="37">
        <f t="shared" si="1"/>
        <v>1586</v>
      </c>
      <c r="O28" s="38">
        <f t="shared" si="2"/>
        <v>-14</v>
      </c>
      <c r="P28" s="173">
        <f t="shared" si="3"/>
        <v>198.25</v>
      </c>
    </row>
    <row r="29" spans="1:16" s="10" customFormat="1" ht="17.25" customHeight="1">
      <c r="A29" s="54">
        <f t="shared" si="0"/>
        <v>28</v>
      </c>
      <c r="B29" s="11" t="s">
        <v>20</v>
      </c>
      <c r="C29" s="61" t="s">
        <v>179</v>
      </c>
      <c r="D29" s="119" t="s">
        <v>179</v>
      </c>
      <c r="E29" s="62" t="s">
        <v>179</v>
      </c>
      <c r="F29" s="60">
        <v>210</v>
      </c>
      <c r="G29" s="39">
        <v>179</v>
      </c>
      <c r="H29" s="39">
        <v>232</v>
      </c>
      <c r="I29" s="39">
        <v>164</v>
      </c>
      <c r="J29" s="39">
        <v>183</v>
      </c>
      <c r="K29" s="39">
        <v>173</v>
      </c>
      <c r="L29" s="34">
        <v>245</v>
      </c>
      <c r="M29" s="40">
        <v>199</v>
      </c>
      <c r="N29" s="37">
        <f t="shared" si="1"/>
        <v>1585</v>
      </c>
      <c r="O29" s="38">
        <f t="shared" si="2"/>
        <v>-15</v>
      </c>
      <c r="P29" s="173">
        <f t="shared" si="3"/>
        <v>198.125</v>
      </c>
    </row>
    <row r="30" spans="1:16" s="10" customFormat="1" ht="17.25" customHeight="1">
      <c r="A30" s="55">
        <f t="shared" si="0"/>
        <v>29</v>
      </c>
      <c r="B30" s="11" t="s">
        <v>34</v>
      </c>
      <c r="C30" s="61"/>
      <c r="D30" s="119"/>
      <c r="E30" s="62"/>
      <c r="F30" s="60">
        <v>197</v>
      </c>
      <c r="G30" s="39">
        <v>196</v>
      </c>
      <c r="H30" s="39">
        <v>252</v>
      </c>
      <c r="I30" s="39">
        <v>191</v>
      </c>
      <c r="J30" s="39">
        <v>158</v>
      </c>
      <c r="K30" s="39">
        <v>184</v>
      </c>
      <c r="L30" s="34">
        <v>221</v>
      </c>
      <c r="M30" s="40">
        <v>184</v>
      </c>
      <c r="N30" s="37">
        <f t="shared" si="1"/>
        <v>1583</v>
      </c>
      <c r="O30" s="38">
        <f t="shared" si="2"/>
        <v>-17</v>
      </c>
      <c r="P30" s="173">
        <f t="shared" si="3"/>
        <v>197.875</v>
      </c>
    </row>
    <row r="31" spans="1:16" s="10" customFormat="1" ht="17.25" customHeight="1">
      <c r="A31" s="55">
        <f t="shared" si="0"/>
        <v>30</v>
      </c>
      <c r="B31" s="11" t="s">
        <v>12</v>
      </c>
      <c r="C31" s="61"/>
      <c r="D31" s="119"/>
      <c r="E31" s="62" t="s">
        <v>179</v>
      </c>
      <c r="F31" s="60">
        <v>205</v>
      </c>
      <c r="G31" s="39">
        <v>202</v>
      </c>
      <c r="H31" s="39">
        <v>190</v>
      </c>
      <c r="I31" s="39">
        <v>182</v>
      </c>
      <c r="J31" s="39">
        <v>195</v>
      </c>
      <c r="K31" s="39">
        <v>205</v>
      </c>
      <c r="L31" s="34">
        <v>201</v>
      </c>
      <c r="M31" s="40">
        <v>202</v>
      </c>
      <c r="N31" s="37">
        <f t="shared" si="1"/>
        <v>1582</v>
      </c>
      <c r="O31" s="38">
        <f t="shared" si="2"/>
        <v>-18</v>
      </c>
      <c r="P31" s="173">
        <f t="shared" si="3"/>
        <v>197.75</v>
      </c>
    </row>
    <row r="32" spans="1:16" s="10" customFormat="1" ht="17.25" customHeight="1">
      <c r="A32" s="54">
        <f t="shared" si="0"/>
        <v>31</v>
      </c>
      <c r="B32" s="11" t="s">
        <v>140</v>
      </c>
      <c r="C32" s="61"/>
      <c r="D32" s="119"/>
      <c r="E32" s="62" t="s">
        <v>179</v>
      </c>
      <c r="F32" s="60">
        <v>179</v>
      </c>
      <c r="G32" s="39">
        <v>174</v>
      </c>
      <c r="H32" s="39">
        <v>243</v>
      </c>
      <c r="I32" s="39">
        <v>188</v>
      </c>
      <c r="J32" s="39">
        <v>214</v>
      </c>
      <c r="K32" s="39">
        <v>199</v>
      </c>
      <c r="L32" s="34">
        <v>172</v>
      </c>
      <c r="M32" s="40">
        <v>212</v>
      </c>
      <c r="N32" s="37">
        <f t="shared" si="1"/>
        <v>1581</v>
      </c>
      <c r="O32" s="38">
        <f t="shared" si="2"/>
        <v>-19</v>
      </c>
      <c r="P32" s="173">
        <f t="shared" si="3"/>
        <v>197.625</v>
      </c>
    </row>
    <row r="33" spans="1:16" s="10" customFormat="1" ht="17.25" customHeight="1">
      <c r="A33" s="54">
        <f t="shared" si="0"/>
        <v>32</v>
      </c>
      <c r="B33" s="11" t="s">
        <v>14</v>
      </c>
      <c r="C33" s="61" t="s">
        <v>179</v>
      </c>
      <c r="D33" s="119" t="s">
        <v>179</v>
      </c>
      <c r="E33" s="62" t="s">
        <v>179</v>
      </c>
      <c r="F33" s="60">
        <v>204</v>
      </c>
      <c r="G33" s="39">
        <v>199</v>
      </c>
      <c r="H33" s="39">
        <v>244</v>
      </c>
      <c r="I33" s="39">
        <v>205</v>
      </c>
      <c r="J33" s="39">
        <v>167</v>
      </c>
      <c r="K33" s="39">
        <v>188</v>
      </c>
      <c r="L33" s="34">
        <v>184</v>
      </c>
      <c r="M33" s="40">
        <v>186</v>
      </c>
      <c r="N33" s="37">
        <f t="shared" si="1"/>
        <v>1577</v>
      </c>
      <c r="O33" s="38">
        <f t="shared" si="2"/>
        <v>-23</v>
      </c>
      <c r="P33" s="173">
        <f t="shared" si="3"/>
        <v>197.125</v>
      </c>
    </row>
    <row r="34" spans="1:16" s="10" customFormat="1" ht="17.25" customHeight="1">
      <c r="A34" s="55">
        <f aca="true" t="shared" si="4" ref="A34:A65">RANK(N34,GndTot)</f>
        <v>33</v>
      </c>
      <c r="B34" s="11" t="s">
        <v>29</v>
      </c>
      <c r="C34" s="61"/>
      <c r="D34" s="119"/>
      <c r="E34" s="62"/>
      <c r="F34" s="60">
        <v>226</v>
      </c>
      <c r="G34" s="39">
        <v>190</v>
      </c>
      <c r="H34" s="39">
        <v>172</v>
      </c>
      <c r="I34" s="39">
        <v>189</v>
      </c>
      <c r="J34" s="39">
        <v>213</v>
      </c>
      <c r="K34" s="39">
        <v>232</v>
      </c>
      <c r="L34" s="34">
        <v>169</v>
      </c>
      <c r="M34" s="40">
        <v>183</v>
      </c>
      <c r="N34" s="37">
        <f aca="true" t="shared" si="5" ref="N34:N65">SUM(F34:M34)</f>
        <v>1574</v>
      </c>
      <c r="O34" s="38">
        <f aca="true" t="shared" si="6" ref="O34:O65">N34-(200*$Q$1)</f>
        <v>-26</v>
      </c>
      <c r="P34" s="173">
        <f aca="true" t="shared" si="7" ref="P34:P65">AVERAGE(F34:M34)</f>
        <v>196.75</v>
      </c>
    </row>
    <row r="35" spans="1:16" s="10" customFormat="1" ht="17.25" customHeight="1">
      <c r="A35" s="54">
        <f t="shared" si="4"/>
        <v>34</v>
      </c>
      <c r="B35" s="11" t="s">
        <v>171</v>
      </c>
      <c r="C35" s="63" t="s">
        <v>179</v>
      </c>
      <c r="D35" s="120" t="s">
        <v>179</v>
      </c>
      <c r="E35" s="64" t="s">
        <v>179</v>
      </c>
      <c r="F35" s="60">
        <v>187</v>
      </c>
      <c r="G35" s="39">
        <v>153</v>
      </c>
      <c r="H35" s="39">
        <v>210</v>
      </c>
      <c r="I35" s="39">
        <v>201</v>
      </c>
      <c r="J35" s="39">
        <v>244</v>
      </c>
      <c r="K35" s="39">
        <v>196</v>
      </c>
      <c r="L35" s="34">
        <v>189</v>
      </c>
      <c r="M35" s="40">
        <v>191</v>
      </c>
      <c r="N35" s="37">
        <f t="shared" si="5"/>
        <v>1571</v>
      </c>
      <c r="O35" s="38">
        <f t="shared" si="6"/>
        <v>-29</v>
      </c>
      <c r="P35" s="173">
        <f t="shared" si="7"/>
        <v>196.375</v>
      </c>
    </row>
    <row r="36" spans="1:16" s="10" customFormat="1" ht="17.25" customHeight="1">
      <c r="A36" s="54">
        <f t="shared" si="4"/>
        <v>34</v>
      </c>
      <c r="B36" s="11" t="s">
        <v>168</v>
      </c>
      <c r="C36" s="61" t="s">
        <v>179</v>
      </c>
      <c r="D36" s="119" t="s">
        <v>179</v>
      </c>
      <c r="E36" s="62" t="s">
        <v>179</v>
      </c>
      <c r="F36" s="60">
        <v>187</v>
      </c>
      <c r="G36" s="39">
        <v>221</v>
      </c>
      <c r="H36" s="39">
        <v>202</v>
      </c>
      <c r="I36" s="39">
        <v>177</v>
      </c>
      <c r="J36" s="39">
        <v>192</v>
      </c>
      <c r="K36" s="39">
        <v>204</v>
      </c>
      <c r="L36" s="34">
        <v>190</v>
      </c>
      <c r="M36" s="40">
        <v>198</v>
      </c>
      <c r="N36" s="37">
        <f t="shared" si="5"/>
        <v>1571</v>
      </c>
      <c r="O36" s="38">
        <f t="shared" si="6"/>
        <v>-29</v>
      </c>
      <c r="P36" s="173">
        <f t="shared" si="7"/>
        <v>196.375</v>
      </c>
    </row>
    <row r="37" spans="1:16" s="10" customFormat="1" ht="17.25" customHeight="1">
      <c r="A37" s="54">
        <f t="shared" si="4"/>
        <v>36</v>
      </c>
      <c r="B37" s="11" t="s">
        <v>18</v>
      </c>
      <c r="C37" s="63" t="s">
        <v>179</v>
      </c>
      <c r="D37" s="120" t="s">
        <v>179</v>
      </c>
      <c r="E37" s="64" t="s">
        <v>179</v>
      </c>
      <c r="F37" s="60">
        <v>201</v>
      </c>
      <c r="G37" s="39">
        <v>234</v>
      </c>
      <c r="H37" s="39">
        <v>164</v>
      </c>
      <c r="I37" s="39">
        <v>201</v>
      </c>
      <c r="J37" s="39">
        <v>178</v>
      </c>
      <c r="K37" s="39">
        <v>187</v>
      </c>
      <c r="L37" s="34">
        <v>209</v>
      </c>
      <c r="M37" s="40">
        <v>186</v>
      </c>
      <c r="N37" s="37">
        <f t="shared" si="5"/>
        <v>1560</v>
      </c>
      <c r="O37" s="38">
        <f t="shared" si="6"/>
        <v>-40</v>
      </c>
      <c r="P37" s="173">
        <f t="shared" si="7"/>
        <v>195</v>
      </c>
    </row>
    <row r="38" spans="1:16" s="10" customFormat="1" ht="17.25" customHeight="1">
      <c r="A38" s="55">
        <f t="shared" si="4"/>
        <v>37</v>
      </c>
      <c r="B38" s="11" t="s">
        <v>36</v>
      </c>
      <c r="C38" s="61"/>
      <c r="D38" s="119"/>
      <c r="E38" s="62" t="s">
        <v>179</v>
      </c>
      <c r="F38" s="60">
        <v>213</v>
      </c>
      <c r="G38" s="39">
        <v>162</v>
      </c>
      <c r="H38" s="39">
        <v>188</v>
      </c>
      <c r="I38" s="39">
        <v>190</v>
      </c>
      <c r="J38" s="39">
        <v>215</v>
      </c>
      <c r="K38" s="39">
        <v>243</v>
      </c>
      <c r="L38" s="34">
        <v>179</v>
      </c>
      <c r="M38" s="40">
        <v>169</v>
      </c>
      <c r="N38" s="37">
        <f t="shared" si="5"/>
        <v>1559</v>
      </c>
      <c r="O38" s="38">
        <f t="shared" si="6"/>
        <v>-41</v>
      </c>
      <c r="P38" s="173">
        <f t="shared" si="7"/>
        <v>194.875</v>
      </c>
    </row>
    <row r="39" spans="1:16" s="10" customFormat="1" ht="17.25" customHeight="1">
      <c r="A39" s="54">
        <f t="shared" si="4"/>
        <v>38</v>
      </c>
      <c r="B39" s="11" t="s">
        <v>3</v>
      </c>
      <c r="C39" s="63"/>
      <c r="D39" s="120"/>
      <c r="E39" s="64"/>
      <c r="F39" s="60">
        <v>194</v>
      </c>
      <c r="G39" s="39">
        <v>172</v>
      </c>
      <c r="H39" s="39">
        <v>213</v>
      </c>
      <c r="I39" s="39">
        <v>147</v>
      </c>
      <c r="J39" s="39">
        <v>223</v>
      </c>
      <c r="K39" s="39">
        <v>211</v>
      </c>
      <c r="L39" s="34">
        <v>190</v>
      </c>
      <c r="M39" s="40">
        <v>193</v>
      </c>
      <c r="N39" s="37">
        <f t="shared" si="5"/>
        <v>1543</v>
      </c>
      <c r="O39" s="38">
        <f t="shared" si="6"/>
        <v>-57</v>
      </c>
      <c r="P39" s="173">
        <f t="shared" si="7"/>
        <v>192.875</v>
      </c>
    </row>
    <row r="40" spans="1:16" s="10" customFormat="1" ht="17.25" customHeight="1">
      <c r="A40" s="54">
        <f t="shared" si="4"/>
        <v>39</v>
      </c>
      <c r="B40" s="11" t="s">
        <v>165</v>
      </c>
      <c r="C40" s="63" t="s">
        <v>179</v>
      </c>
      <c r="D40" s="120" t="s">
        <v>179</v>
      </c>
      <c r="E40" s="64" t="s">
        <v>179</v>
      </c>
      <c r="F40" s="60">
        <v>190</v>
      </c>
      <c r="G40" s="39">
        <v>180</v>
      </c>
      <c r="H40" s="39">
        <v>194</v>
      </c>
      <c r="I40" s="39">
        <v>170</v>
      </c>
      <c r="J40" s="39">
        <v>218</v>
      </c>
      <c r="K40" s="39">
        <v>201</v>
      </c>
      <c r="L40" s="34">
        <v>172</v>
      </c>
      <c r="M40" s="40">
        <v>214</v>
      </c>
      <c r="N40" s="37">
        <f t="shared" si="5"/>
        <v>1539</v>
      </c>
      <c r="O40" s="38">
        <f t="shared" si="6"/>
        <v>-61</v>
      </c>
      <c r="P40" s="173">
        <f t="shared" si="7"/>
        <v>192.375</v>
      </c>
    </row>
    <row r="41" spans="1:16" s="10" customFormat="1" ht="17.25" customHeight="1">
      <c r="A41" s="54">
        <f t="shared" si="4"/>
        <v>40</v>
      </c>
      <c r="B41" s="11" t="s">
        <v>142</v>
      </c>
      <c r="C41" s="61"/>
      <c r="D41" s="119"/>
      <c r="E41" s="62"/>
      <c r="F41" s="60">
        <v>179</v>
      </c>
      <c r="G41" s="39">
        <v>198</v>
      </c>
      <c r="H41" s="39">
        <v>185</v>
      </c>
      <c r="I41" s="39">
        <v>180</v>
      </c>
      <c r="J41" s="39">
        <v>174</v>
      </c>
      <c r="K41" s="39">
        <v>193</v>
      </c>
      <c r="L41" s="34">
        <v>224</v>
      </c>
      <c r="M41" s="40">
        <v>199</v>
      </c>
      <c r="N41" s="37">
        <f t="shared" si="5"/>
        <v>1532</v>
      </c>
      <c r="O41" s="38">
        <f t="shared" si="6"/>
        <v>-68</v>
      </c>
      <c r="P41" s="173">
        <f t="shared" si="7"/>
        <v>191.5</v>
      </c>
    </row>
    <row r="42" spans="1:16" s="10" customFormat="1" ht="17.25" customHeight="1">
      <c r="A42" s="54">
        <f t="shared" si="4"/>
        <v>41</v>
      </c>
      <c r="B42" s="11" t="s">
        <v>32</v>
      </c>
      <c r="C42" s="61"/>
      <c r="D42" s="119"/>
      <c r="E42" s="62"/>
      <c r="F42" s="60">
        <v>199</v>
      </c>
      <c r="G42" s="39">
        <v>158</v>
      </c>
      <c r="H42" s="39">
        <v>208</v>
      </c>
      <c r="I42" s="39">
        <v>200</v>
      </c>
      <c r="J42" s="39">
        <v>211</v>
      </c>
      <c r="K42" s="39">
        <v>185</v>
      </c>
      <c r="L42" s="34">
        <v>179</v>
      </c>
      <c r="M42" s="40">
        <v>179</v>
      </c>
      <c r="N42" s="37">
        <f t="shared" si="5"/>
        <v>1519</v>
      </c>
      <c r="O42" s="38">
        <f t="shared" si="6"/>
        <v>-81</v>
      </c>
      <c r="P42" s="173">
        <f t="shared" si="7"/>
        <v>189.875</v>
      </c>
    </row>
    <row r="43" spans="1:16" s="10" customFormat="1" ht="17.25" customHeight="1">
      <c r="A43" s="54">
        <f t="shared" si="4"/>
        <v>42</v>
      </c>
      <c r="B43" s="11" t="s">
        <v>11</v>
      </c>
      <c r="C43" s="63"/>
      <c r="D43" s="120"/>
      <c r="E43" s="64" t="s">
        <v>179</v>
      </c>
      <c r="F43" s="60">
        <v>192</v>
      </c>
      <c r="G43" s="39">
        <v>190</v>
      </c>
      <c r="H43" s="39">
        <v>208</v>
      </c>
      <c r="I43" s="39">
        <v>202</v>
      </c>
      <c r="J43" s="39">
        <v>171</v>
      </c>
      <c r="K43" s="39">
        <v>197</v>
      </c>
      <c r="L43" s="34">
        <v>159</v>
      </c>
      <c r="M43" s="40">
        <v>198</v>
      </c>
      <c r="N43" s="37">
        <f t="shared" si="5"/>
        <v>1517</v>
      </c>
      <c r="O43" s="38">
        <f t="shared" si="6"/>
        <v>-83</v>
      </c>
      <c r="P43" s="173">
        <f t="shared" si="7"/>
        <v>189.625</v>
      </c>
    </row>
    <row r="44" spans="1:16" s="10" customFormat="1" ht="17.25" customHeight="1">
      <c r="A44" s="54">
        <f t="shared" si="4"/>
        <v>43</v>
      </c>
      <c r="B44" s="11" t="s">
        <v>157</v>
      </c>
      <c r="C44" s="61" t="s">
        <v>179</v>
      </c>
      <c r="D44" s="119" t="s">
        <v>179</v>
      </c>
      <c r="E44" s="62" t="s">
        <v>179</v>
      </c>
      <c r="F44" s="60">
        <v>173</v>
      </c>
      <c r="G44" s="39">
        <v>162</v>
      </c>
      <c r="H44" s="39">
        <v>176</v>
      </c>
      <c r="I44" s="39">
        <v>192</v>
      </c>
      <c r="J44" s="39">
        <v>209</v>
      </c>
      <c r="K44" s="39">
        <v>205</v>
      </c>
      <c r="L44" s="34">
        <v>196</v>
      </c>
      <c r="M44" s="40">
        <v>203</v>
      </c>
      <c r="N44" s="37">
        <f t="shared" si="5"/>
        <v>1516</v>
      </c>
      <c r="O44" s="38">
        <f t="shared" si="6"/>
        <v>-84</v>
      </c>
      <c r="P44" s="173">
        <f t="shared" si="7"/>
        <v>189.5</v>
      </c>
    </row>
    <row r="45" spans="1:16" s="10" customFormat="1" ht="17.25" customHeight="1">
      <c r="A45" s="55">
        <f t="shared" si="4"/>
        <v>44</v>
      </c>
      <c r="B45" s="11" t="s">
        <v>35</v>
      </c>
      <c r="C45" s="61"/>
      <c r="D45" s="119" t="s">
        <v>179</v>
      </c>
      <c r="E45" s="62" t="s">
        <v>179</v>
      </c>
      <c r="F45" s="60">
        <v>174</v>
      </c>
      <c r="G45" s="39">
        <v>199</v>
      </c>
      <c r="H45" s="39">
        <v>201</v>
      </c>
      <c r="I45" s="39">
        <v>186</v>
      </c>
      <c r="J45" s="39">
        <v>192</v>
      </c>
      <c r="K45" s="39">
        <v>213</v>
      </c>
      <c r="L45" s="34">
        <v>170</v>
      </c>
      <c r="M45" s="40">
        <v>180</v>
      </c>
      <c r="N45" s="37">
        <f t="shared" si="5"/>
        <v>1515</v>
      </c>
      <c r="O45" s="38">
        <f t="shared" si="6"/>
        <v>-85</v>
      </c>
      <c r="P45" s="173">
        <f t="shared" si="7"/>
        <v>189.375</v>
      </c>
    </row>
    <row r="46" spans="1:16" s="10" customFormat="1" ht="17.25" customHeight="1">
      <c r="A46" s="54">
        <f t="shared" si="4"/>
        <v>44</v>
      </c>
      <c r="B46" s="11" t="s">
        <v>22</v>
      </c>
      <c r="C46" s="61" t="s">
        <v>179</v>
      </c>
      <c r="D46" s="119" t="s">
        <v>179</v>
      </c>
      <c r="E46" s="62" t="s">
        <v>179</v>
      </c>
      <c r="F46" s="60">
        <v>157</v>
      </c>
      <c r="G46" s="39">
        <v>214</v>
      </c>
      <c r="H46" s="39">
        <v>204</v>
      </c>
      <c r="I46" s="39">
        <v>165</v>
      </c>
      <c r="J46" s="39">
        <v>190</v>
      </c>
      <c r="K46" s="39">
        <v>214</v>
      </c>
      <c r="L46" s="34">
        <v>163</v>
      </c>
      <c r="M46" s="40">
        <v>208</v>
      </c>
      <c r="N46" s="37">
        <f t="shared" si="5"/>
        <v>1515</v>
      </c>
      <c r="O46" s="38">
        <f t="shared" si="6"/>
        <v>-85</v>
      </c>
      <c r="P46" s="173">
        <f t="shared" si="7"/>
        <v>189.375</v>
      </c>
    </row>
    <row r="47" spans="1:16" s="10" customFormat="1" ht="17.25" customHeight="1">
      <c r="A47" s="55">
        <f t="shared" si="4"/>
        <v>46</v>
      </c>
      <c r="B47" s="11" t="s">
        <v>2</v>
      </c>
      <c r="C47" s="61"/>
      <c r="D47" s="119"/>
      <c r="E47" s="62" t="s">
        <v>179</v>
      </c>
      <c r="F47" s="60">
        <v>181</v>
      </c>
      <c r="G47" s="34">
        <v>235</v>
      </c>
      <c r="H47" s="34">
        <v>190</v>
      </c>
      <c r="I47" s="34">
        <v>182</v>
      </c>
      <c r="J47" s="34">
        <v>175</v>
      </c>
      <c r="K47" s="34">
        <v>192</v>
      </c>
      <c r="L47" s="34">
        <v>199</v>
      </c>
      <c r="M47" s="40">
        <v>157</v>
      </c>
      <c r="N47" s="37">
        <f t="shared" si="5"/>
        <v>1511</v>
      </c>
      <c r="O47" s="38">
        <f t="shared" si="6"/>
        <v>-89</v>
      </c>
      <c r="P47" s="173">
        <f t="shared" si="7"/>
        <v>188.875</v>
      </c>
    </row>
    <row r="48" spans="1:16" s="10" customFormat="1" ht="17.25" customHeight="1">
      <c r="A48" s="54">
        <f t="shared" si="4"/>
        <v>47</v>
      </c>
      <c r="B48" s="11" t="s">
        <v>180</v>
      </c>
      <c r="C48" s="63" t="s">
        <v>179</v>
      </c>
      <c r="D48" s="120" t="s">
        <v>179</v>
      </c>
      <c r="E48" s="64" t="s">
        <v>179</v>
      </c>
      <c r="F48" s="60">
        <v>214</v>
      </c>
      <c r="G48" s="39">
        <v>185</v>
      </c>
      <c r="H48" s="39">
        <v>175</v>
      </c>
      <c r="I48" s="39">
        <v>234</v>
      </c>
      <c r="J48" s="39">
        <v>177</v>
      </c>
      <c r="K48" s="39">
        <v>154</v>
      </c>
      <c r="L48" s="34">
        <v>196</v>
      </c>
      <c r="M48" s="40">
        <v>174</v>
      </c>
      <c r="N48" s="37">
        <f t="shared" si="5"/>
        <v>1509</v>
      </c>
      <c r="O48" s="38">
        <f t="shared" si="6"/>
        <v>-91</v>
      </c>
      <c r="P48" s="173">
        <f t="shared" si="7"/>
        <v>188.625</v>
      </c>
    </row>
    <row r="49" spans="1:16" s="10" customFormat="1" ht="17.25" customHeight="1">
      <c r="A49" s="54">
        <f t="shared" si="4"/>
        <v>48</v>
      </c>
      <c r="B49" s="11" t="s">
        <v>146</v>
      </c>
      <c r="C49" s="63"/>
      <c r="D49" s="120"/>
      <c r="E49" s="64"/>
      <c r="F49" s="60">
        <v>193</v>
      </c>
      <c r="G49" s="39">
        <v>184</v>
      </c>
      <c r="H49" s="39">
        <v>221</v>
      </c>
      <c r="I49" s="39">
        <v>166</v>
      </c>
      <c r="J49" s="39">
        <v>178</v>
      </c>
      <c r="K49" s="39">
        <v>154</v>
      </c>
      <c r="L49" s="34">
        <v>201</v>
      </c>
      <c r="M49" s="40">
        <v>210</v>
      </c>
      <c r="N49" s="37">
        <f t="shared" si="5"/>
        <v>1507</v>
      </c>
      <c r="O49" s="38">
        <f t="shared" si="6"/>
        <v>-93</v>
      </c>
      <c r="P49" s="173">
        <f t="shared" si="7"/>
        <v>188.375</v>
      </c>
    </row>
    <row r="50" spans="1:16" s="10" customFormat="1" ht="17.25" customHeight="1">
      <c r="A50" s="54">
        <f t="shared" si="4"/>
        <v>49</v>
      </c>
      <c r="B50" s="11" t="s">
        <v>149</v>
      </c>
      <c r="C50" s="63" t="s">
        <v>179</v>
      </c>
      <c r="D50" s="120" t="s">
        <v>179</v>
      </c>
      <c r="E50" s="64"/>
      <c r="F50" s="60">
        <v>157</v>
      </c>
      <c r="G50" s="39">
        <v>196</v>
      </c>
      <c r="H50" s="39">
        <v>199</v>
      </c>
      <c r="I50" s="39">
        <v>152</v>
      </c>
      <c r="J50" s="39">
        <v>160</v>
      </c>
      <c r="K50" s="39">
        <v>183</v>
      </c>
      <c r="L50" s="34">
        <v>228</v>
      </c>
      <c r="M50" s="40">
        <v>223</v>
      </c>
      <c r="N50" s="37">
        <f t="shared" si="5"/>
        <v>1498</v>
      </c>
      <c r="O50" s="38">
        <f t="shared" si="6"/>
        <v>-102</v>
      </c>
      <c r="P50" s="173">
        <f t="shared" si="7"/>
        <v>187.25</v>
      </c>
    </row>
    <row r="51" spans="1:16" s="10" customFormat="1" ht="17.25" customHeight="1">
      <c r="A51" s="55">
        <f t="shared" si="4"/>
        <v>50</v>
      </c>
      <c r="B51" s="11" t="s">
        <v>155</v>
      </c>
      <c r="C51" s="61" t="s">
        <v>179</v>
      </c>
      <c r="D51" s="119" t="s">
        <v>179</v>
      </c>
      <c r="E51" s="62" t="s">
        <v>179</v>
      </c>
      <c r="F51" s="60">
        <v>172</v>
      </c>
      <c r="G51" s="39">
        <v>194</v>
      </c>
      <c r="H51" s="39">
        <v>176</v>
      </c>
      <c r="I51" s="39">
        <v>204</v>
      </c>
      <c r="J51" s="39">
        <v>213</v>
      </c>
      <c r="K51" s="39">
        <v>199</v>
      </c>
      <c r="L51" s="34">
        <v>143</v>
      </c>
      <c r="M51" s="40">
        <v>188</v>
      </c>
      <c r="N51" s="37">
        <f t="shared" si="5"/>
        <v>1489</v>
      </c>
      <c r="O51" s="38">
        <f t="shared" si="6"/>
        <v>-111</v>
      </c>
      <c r="P51" s="173">
        <f t="shared" si="7"/>
        <v>186.125</v>
      </c>
    </row>
    <row r="52" spans="1:16" s="10" customFormat="1" ht="17.25" customHeight="1">
      <c r="A52" s="54">
        <f t="shared" si="4"/>
        <v>51</v>
      </c>
      <c r="B52" s="11" t="s">
        <v>153</v>
      </c>
      <c r="C52" s="61" t="s">
        <v>179</v>
      </c>
      <c r="D52" s="119" t="s">
        <v>179</v>
      </c>
      <c r="E52" s="62" t="s">
        <v>179</v>
      </c>
      <c r="F52" s="60">
        <v>155</v>
      </c>
      <c r="G52" s="39">
        <v>182</v>
      </c>
      <c r="H52" s="39">
        <v>153</v>
      </c>
      <c r="I52" s="39">
        <v>199</v>
      </c>
      <c r="J52" s="39">
        <v>178</v>
      </c>
      <c r="K52" s="39">
        <v>225</v>
      </c>
      <c r="L52" s="34">
        <v>233</v>
      </c>
      <c r="M52" s="40">
        <v>160</v>
      </c>
      <c r="N52" s="37">
        <f t="shared" si="5"/>
        <v>1485</v>
      </c>
      <c r="O52" s="38">
        <f t="shared" si="6"/>
        <v>-115</v>
      </c>
      <c r="P52" s="173">
        <f t="shared" si="7"/>
        <v>185.625</v>
      </c>
    </row>
    <row r="53" spans="1:16" s="10" customFormat="1" ht="17.25" customHeight="1">
      <c r="A53" s="54">
        <f t="shared" si="4"/>
        <v>52</v>
      </c>
      <c r="B53" s="11" t="s">
        <v>30</v>
      </c>
      <c r="C53" s="61" t="s">
        <v>179</v>
      </c>
      <c r="D53" s="119" t="s">
        <v>179</v>
      </c>
      <c r="E53" s="62" t="s">
        <v>179</v>
      </c>
      <c r="F53" s="60">
        <v>217</v>
      </c>
      <c r="G53" s="39">
        <v>224</v>
      </c>
      <c r="H53" s="39">
        <v>165</v>
      </c>
      <c r="I53" s="39">
        <v>189</v>
      </c>
      <c r="J53" s="39">
        <v>176</v>
      </c>
      <c r="K53" s="39">
        <v>175</v>
      </c>
      <c r="L53" s="34">
        <v>169</v>
      </c>
      <c r="M53" s="40">
        <v>163</v>
      </c>
      <c r="N53" s="37">
        <f t="shared" si="5"/>
        <v>1478</v>
      </c>
      <c r="O53" s="38">
        <f t="shared" si="6"/>
        <v>-122</v>
      </c>
      <c r="P53" s="173">
        <f t="shared" si="7"/>
        <v>184.75</v>
      </c>
    </row>
    <row r="54" spans="1:16" s="10" customFormat="1" ht="17.25" customHeight="1">
      <c r="A54" s="55">
        <f t="shared" si="4"/>
        <v>53</v>
      </c>
      <c r="B54" s="11" t="s">
        <v>144</v>
      </c>
      <c r="C54" s="61"/>
      <c r="D54" s="119"/>
      <c r="E54" s="62"/>
      <c r="F54" s="60">
        <v>232</v>
      </c>
      <c r="G54" s="39">
        <v>220</v>
      </c>
      <c r="H54" s="39">
        <v>201</v>
      </c>
      <c r="I54" s="39">
        <v>154</v>
      </c>
      <c r="J54" s="39">
        <v>200</v>
      </c>
      <c r="K54" s="39">
        <v>152</v>
      </c>
      <c r="L54" s="34">
        <v>121</v>
      </c>
      <c r="M54" s="40">
        <v>197</v>
      </c>
      <c r="N54" s="37">
        <f t="shared" si="5"/>
        <v>1477</v>
      </c>
      <c r="O54" s="38">
        <f t="shared" si="6"/>
        <v>-123</v>
      </c>
      <c r="P54" s="173">
        <f t="shared" si="7"/>
        <v>184.625</v>
      </c>
    </row>
    <row r="55" spans="1:16" s="10" customFormat="1" ht="17.25" customHeight="1">
      <c r="A55" s="54">
        <f t="shared" si="4"/>
        <v>54</v>
      </c>
      <c r="B55" s="11" t="s">
        <v>4</v>
      </c>
      <c r="C55" s="61" t="s">
        <v>179</v>
      </c>
      <c r="D55" s="119" t="s">
        <v>179</v>
      </c>
      <c r="E55" s="62" t="s">
        <v>179</v>
      </c>
      <c r="F55" s="60">
        <v>204</v>
      </c>
      <c r="G55" s="39">
        <v>162</v>
      </c>
      <c r="H55" s="39">
        <v>188</v>
      </c>
      <c r="I55" s="39">
        <v>197</v>
      </c>
      <c r="J55" s="39">
        <v>178</v>
      </c>
      <c r="K55" s="39">
        <v>182</v>
      </c>
      <c r="L55" s="34">
        <v>159</v>
      </c>
      <c r="M55" s="40">
        <v>206</v>
      </c>
      <c r="N55" s="37">
        <f t="shared" si="5"/>
        <v>1476</v>
      </c>
      <c r="O55" s="38">
        <f t="shared" si="6"/>
        <v>-124</v>
      </c>
      <c r="P55" s="173">
        <f t="shared" si="7"/>
        <v>184.5</v>
      </c>
    </row>
    <row r="56" spans="1:16" s="10" customFormat="1" ht="17.25" customHeight="1">
      <c r="A56" s="54">
        <f t="shared" si="4"/>
        <v>55</v>
      </c>
      <c r="B56" s="11" t="s">
        <v>37</v>
      </c>
      <c r="C56" s="61" t="s">
        <v>179</v>
      </c>
      <c r="D56" s="119" t="s">
        <v>179</v>
      </c>
      <c r="E56" s="62" t="s">
        <v>179</v>
      </c>
      <c r="F56" s="60">
        <v>161</v>
      </c>
      <c r="G56" s="39">
        <v>168</v>
      </c>
      <c r="H56" s="39">
        <v>222</v>
      </c>
      <c r="I56" s="39">
        <v>180</v>
      </c>
      <c r="J56" s="39">
        <v>183</v>
      </c>
      <c r="K56" s="39">
        <v>168</v>
      </c>
      <c r="L56" s="34">
        <v>187</v>
      </c>
      <c r="M56" s="40">
        <v>202</v>
      </c>
      <c r="N56" s="37">
        <f t="shared" si="5"/>
        <v>1471</v>
      </c>
      <c r="O56" s="38">
        <f t="shared" si="6"/>
        <v>-129</v>
      </c>
      <c r="P56" s="173">
        <f t="shared" si="7"/>
        <v>183.875</v>
      </c>
    </row>
    <row r="57" spans="1:16" s="10" customFormat="1" ht="17.25" customHeight="1">
      <c r="A57" s="54">
        <f t="shared" si="4"/>
        <v>55</v>
      </c>
      <c r="B57" s="11" t="s">
        <v>176</v>
      </c>
      <c r="C57" s="61"/>
      <c r="D57" s="119"/>
      <c r="E57" s="62"/>
      <c r="F57" s="60">
        <v>181</v>
      </c>
      <c r="G57" s="39">
        <v>173</v>
      </c>
      <c r="H57" s="39">
        <v>181</v>
      </c>
      <c r="I57" s="39">
        <v>162</v>
      </c>
      <c r="J57" s="39">
        <v>167</v>
      </c>
      <c r="K57" s="39">
        <v>194</v>
      </c>
      <c r="L57" s="34">
        <v>158</v>
      </c>
      <c r="M57" s="40">
        <v>255</v>
      </c>
      <c r="N57" s="37">
        <f t="shared" si="5"/>
        <v>1471</v>
      </c>
      <c r="O57" s="38">
        <f t="shared" si="6"/>
        <v>-129</v>
      </c>
      <c r="P57" s="173">
        <f t="shared" si="7"/>
        <v>183.875</v>
      </c>
    </row>
    <row r="58" spans="1:16" s="10" customFormat="1" ht="17.25" customHeight="1">
      <c r="A58" s="54">
        <f t="shared" si="4"/>
        <v>57</v>
      </c>
      <c r="B58" s="11" t="s">
        <v>177</v>
      </c>
      <c r="C58" s="61"/>
      <c r="D58" s="119"/>
      <c r="E58" s="62"/>
      <c r="F58" s="60">
        <v>193</v>
      </c>
      <c r="G58" s="39">
        <v>177</v>
      </c>
      <c r="H58" s="39">
        <v>208</v>
      </c>
      <c r="I58" s="39">
        <v>201</v>
      </c>
      <c r="J58" s="39">
        <v>179</v>
      </c>
      <c r="K58" s="39">
        <v>152</v>
      </c>
      <c r="L58" s="34">
        <v>193</v>
      </c>
      <c r="M58" s="40">
        <v>165</v>
      </c>
      <c r="N58" s="37">
        <f t="shared" si="5"/>
        <v>1468</v>
      </c>
      <c r="O58" s="38">
        <f t="shared" si="6"/>
        <v>-132</v>
      </c>
      <c r="P58" s="173">
        <f t="shared" si="7"/>
        <v>183.5</v>
      </c>
    </row>
    <row r="59" spans="1:16" s="10" customFormat="1" ht="17.25" customHeight="1">
      <c r="A59" s="55">
        <f t="shared" si="4"/>
        <v>58</v>
      </c>
      <c r="B59" s="11" t="s">
        <v>145</v>
      </c>
      <c r="C59" s="61" t="s">
        <v>179</v>
      </c>
      <c r="D59" s="119" t="s">
        <v>179</v>
      </c>
      <c r="E59" s="62"/>
      <c r="F59" s="60">
        <v>212</v>
      </c>
      <c r="G59" s="39">
        <v>146</v>
      </c>
      <c r="H59" s="39">
        <v>231</v>
      </c>
      <c r="I59" s="39">
        <v>169</v>
      </c>
      <c r="J59" s="39">
        <v>202</v>
      </c>
      <c r="K59" s="39">
        <v>153</v>
      </c>
      <c r="L59" s="34">
        <v>161</v>
      </c>
      <c r="M59" s="40">
        <v>191</v>
      </c>
      <c r="N59" s="37">
        <f t="shared" si="5"/>
        <v>1465</v>
      </c>
      <c r="O59" s="38">
        <f t="shared" si="6"/>
        <v>-135</v>
      </c>
      <c r="P59" s="173">
        <f t="shared" si="7"/>
        <v>183.125</v>
      </c>
    </row>
    <row r="60" spans="1:16" s="10" customFormat="1" ht="17.25" customHeight="1">
      <c r="A60" s="54">
        <f t="shared" si="4"/>
        <v>59</v>
      </c>
      <c r="B60" s="11" t="s">
        <v>38</v>
      </c>
      <c r="C60" s="61" t="s">
        <v>179</v>
      </c>
      <c r="D60" s="119" t="s">
        <v>179</v>
      </c>
      <c r="E60" s="62"/>
      <c r="F60" s="60">
        <v>169</v>
      </c>
      <c r="G60" s="39">
        <v>190</v>
      </c>
      <c r="H60" s="39">
        <v>139</v>
      </c>
      <c r="I60" s="39">
        <v>201</v>
      </c>
      <c r="J60" s="39">
        <v>218</v>
      </c>
      <c r="K60" s="39">
        <v>166</v>
      </c>
      <c r="L60" s="34">
        <v>163</v>
      </c>
      <c r="M60" s="40">
        <v>215</v>
      </c>
      <c r="N60" s="37">
        <f t="shared" si="5"/>
        <v>1461</v>
      </c>
      <c r="O60" s="38">
        <f t="shared" si="6"/>
        <v>-139</v>
      </c>
      <c r="P60" s="173">
        <f t="shared" si="7"/>
        <v>182.625</v>
      </c>
    </row>
    <row r="61" spans="1:16" s="10" customFormat="1" ht="17.25" customHeight="1">
      <c r="A61" s="55">
        <f t="shared" si="4"/>
        <v>60</v>
      </c>
      <c r="B61" s="11" t="s">
        <v>154</v>
      </c>
      <c r="C61" s="61"/>
      <c r="D61" s="119"/>
      <c r="E61" s="62"/>
      <c r="F61" s="60">
        <v>190</v>
      </c>
      <c r="G61" s="39">
        <v>195</v>
      </c>
      <c r="H61" s="39">
        <v>131</v>
      </c>
      <c r="I61" s="39">
        <v>164</v>
      </c>
      <c r="J61" s="39">
        <v>182</v>
      </c>
      <c r="K61" s="39">
        <v>203</v>
      </c>
      <c r="L61" s="34">
        <v>221</v>
      </c>
      <c r="M61" s="40">
        <v>173</v>
      </c>
      <c r="N61" s="37">
        <f t="shared" si="5"/>
        <v>1459</v>
      </c>
      <c r="O61" s="38">
        <f t="shared" si="6"/>
        <v>-141</v>
      </c>
      <c r="P61" s="173">
        <f t="shared" si="7"/>
        <v>182.375</v>
      </c>
    </row>
    <row r="62" spans="1:16" s="10" customFormat="1" ht="17.25" customHeight="1">
      <c r="A62" s="54">
        <f t="shared" si="4"/>
        <v>61</v>
      </c>
      <c r="B62" s="11" t="s">
        <v>174</v>
      </c>
      <c r="C62" s="61"/>
      <c r="D62" s="119"/>
      <c r="E62" s="62"/>
      <c r="F62" s="60">
        <v>137</v>
      </c>
      <c r="G62" s="39">
        <v>169</v>
      </c>
      <c r="H62" s="39">
        <v>159</v>
      </c>
      <c r="I62" s="39">
        <v>205</v>
      </c>
      <c r="J62" s="39">
        <v>209</v>
      </c>
      <c r="K62" s="39">
        <v>221</v>
      </c>
      <c r="L62" s="34">
        <v>178</v>
      </c>
      <c r="M62" s="40">
        <v>169</v>
      </c>
      <c r="N62" s="37">
        <f t="shared" si="5"/>
        <v>1447</v>
      </c>
      <c r="O62" s="38">
        <f t="shared" si="6"/>
        <v>-153</v>
      </c>
      <c r="P62" s="173">
        <f t="shared" si="7"/>
        <v>180.875</v>
      </c>
    </row>
    <row r="63" spans="1:16" s="10" customFormat="1" ht="17.25" customHeight="1">
      <c r="A63" s="55">
        <f t="shared" si="4"/>
        <v>62</v>
      </c>
      <c r="B63" s="11" t="s">
        <v>16</v>
      </c>
      <c r="C63" s="63"/>
      <c r="D63" s="120"/>
      <c r="E63" s="64"/>
      <c r="F63" s="60">
        <v>206</v>
      </c>
      <c r="G63" s="39">
        <v>152</v>
      </c>
      <c r="H63" s="39">
        <v>171</v>
      </c>
      <c r="I63" s="39">
        <v>237</v>
      </c>
      <c r="J63" s="39">
        <v>178</v>
      </c>
      <c r="K63" s="39">
        <v>176</v>
      </c>
      <c r="L63" s="34">
        <v>146</v>
      </c>
      <c r="M63" s="40">
        <v>178</v>
      </c>
      <c r="N63" s="37">
        <f t="shared" si="5"/>
        <v>1444</v>
      </c>
      <c r="O63" s="38">
        <f t="shared" si="6"/>
        <v>-156</v>
      </c>
      <c r="P63" s="173">
        <f t="shared" si="7"/>
        <v>180.5</v>
      </c>
    </row>
    <row r="64" spans="1:16" s="10" customFormat="1" ht="17.25" customHeight="1">
      <c r="A64" s="54">
        <f t="shared" si="4"/>
        <v>63</v>
      </c>
      <c r="B64" s="11" t="s">
        <v>141</v>
      </c>
      <c r="C64" s="63"/>
      <c r="D64" s="120"/>
      <c r="E64" s="64"/>
      <c r="F64" s="60">
        <v>125</v>
      </c>
      <c r="G64" s="39">
        <v>201</v>
      </c>
      <c r="H64" s="39">
        <v>203</v>
      </c>
      <c r="I64" s="39">
        <v>163</v>
      </c>
      <c r="J64" s="39">
        <v>190</v>
      </c>
      <c r="K64" s="39">
        <v>175</v>
      </c>
      <c r="L64" s="34">
        <v>193</v>
      </c>
      <c r="M64" s="40">
        <v>178</v>
      </c>
      <c r="N64" s="37">
        <f t="shared" si="5"/>
        <v>1428</v>
      </c>
      <c r="O64" s="38">
        <f t="shared" si="6"/>
        <v>-172</v>
      </c>
      <c r="P64" s="173">
        <f t="shared" si="7"/>
        <v>178.5</v>
      </c>
    </row>
    <row r="65" spans="1:16" s="10" customFormat="1" ht="17.25" customHeight="1">
      <c r="A65" s="54">
        <f t="shared" si="4"/>
        <v>64</v>
      </c>
      <c r="B65" s="11" t="s">
        <v>6</v>
      </c>
      <c r="C65" s="61" t="s">
        <v>179</v>
      </c>
      <c r="D65" s="119" t="s">
        <v>179</v>
      </c>
      <c r="E65" s="62" t="s">
        <v>179</v>
      </c>
      <c r="F65" s="60">
        <v>191</v>
      </c>
      <c r="G65" s="39">
        <v>200</v>
      </c>
      <c r="H65" s="39">
        <v>146</v>
      </c>
      <c r="I65" s="39">
        <v>149</v>
      </c>
      <c r="J65" s="39">
        <v>182</v>
      </c>
      <c r="K65" s="39">
        <v>163</v>
      </c>
      <c r="L65" s="34">
        <v>225</v>
      </c>
      <c r="M65" s="40">
        <v>171</v>
      </c>
      <c r="N65" s="37">
        <f t="shared" si="5"/>
        <v>1427</v>
      </c>
      <c r="O65" s="38">
        <f t="shared" si="6"/>
        <v>-173</v>
      </c>
      <c r="P65" s="173">
        <f t="shared" si="7"/>
        <v>178.375</v>
      </c>
    </row>
    <row r="66" spans="1:16" s="10" customFormat="1" ht="17.25" customHeight="1">
      <c r="A66" s="54">
        <f aca="true" t="shared" si="8" ref="A66:A81">RANK(N66,GndTot)</f>
        <v>65</v>
      </c>
      <c r="B66" s="11" t="s">
        <v>10</v>
      </c>
      <c r="C66" s="61" t="s">
        <v>179</v>
      </c>
      <c r="D66" s="119" t="s">
        <v>179</v>
      </c>
      <c r="E66" s="62" t="s">
        <v>179</v>
      </c>
      <c r="F66" s="60">
        <v>186</v>
      </c>
      <c r="G66" s="39">
        <v>168</v>
      </c>
      <c r="H66" s="39">
        <v>196</v>
      </c>
      <c r="I66" s="39">
        <v>196</v>
      </c>
      <c r="J66" s="39">
        <v>163</v>
      </c>
      <c r="K66" s="39">
        <v>186</v>
      </c>
      <c r="L66" s="34">
        <v>170</v>
      </c>
      <c r="M66" s="40">
        <v>159</v>
      </c>
      <c r="N66" s="37">
        <f aca="true" t="shared" si="9" ref="N66:N81">SUM(F66:M66)</f>
        <v>1424</v>
      </c>
      <c r="O66" s="38">
        <f aca="true" t="shared" si="10" ref="O66:O81">N66-(200*$Q$1)</f>
        <v>-176</v>
      </c>
      <c r="P66" s="173">
        <f aca="true" t="shared" si="11" ref="P66:P80">AVERAGE(F66:M66)</f>
        <v>178</v>
      </c>
    </row>
    <row r="67" spans="1:16" s="10" customFormat="1" ht="17.25" customHeight="1">
      <c r="A67" s="54">
        <f t="shared" si="8"/>
        <v>66</v>
      </c>
      <c r="B67" s="11" t="s">
        <v>159</v>
      </c>
      <c r="C67" s="61"/>
      <c r="D67" s="119"/>
      <c r="E67" s="62"/>
      <c r="F67" s="60">
        <v>200</v>
      </c>
      <c r="G67" s="39">
        <v>176</v>
      </c>
      <c r="H67" s="39">
        <v>206</v>
      </c>
      <c r="I67" s="39">
        <v>206</v>
      </c>
      <c r="J67" s="39">
        <v>148</v>
      </c>
      <c r="K67" s="39">
        <v>110</v>
      </c>
      <c r="L67" s="34">
        <v>201</v>
      </c>
      <c r="M67" s="40">
        <v>176</v>
      </c>
      <c r="N67" s="37">
        <f t="shared" si="9"/>
        <v>1423</v>
      </c>
      <c r="O67" s="38">
        <f t="shared" si="10"/>
        <v>-177</v>
      </c>
      <c r="P67" s="173">
        <f t="shared" si="11"/>
        <v>177.875</v>
      </c>
    </row>
    <row r="68" spans="1:16" s="10" customFormat="1" ht="17.25" customHeight="1">
      <c r="A68" s="54">
        <f t="shared" si="8"/>
        <v>67</v>
      </c>
      <c r="B68" s="11" t="s">
        <v>118</v>
      </c>
      <c r="C68" s="61"/>
      <c r="D68" s="119"/>
      <c r="E68" s="62"/>
      <c r="F68" s="60">
        <v>168</v>
      </c>
      <c r="G68" s="39">
        <v>167</v>
      </c>
      <c r="H68" s="39">
        <v>235</v>
      </c>
      <c r="I68" s="39">
        <v>160</v>
      </c>
      <c r="J68" s="39">
        <v>165</v>
      </c>
      <c r="K68" s="39">
        <v>127</v>
      </c>
      <c r="L68" s="34">
        <v>194</v>
      </c>
      <c r="M68" s="40">
        <v>200</v>
      </c>
      <c r="N68" s="37">
        <f t="shared" si="9"/>
        <v>1416</v>
      </c>
      <c r="O68" s="38">
        <f t="shared" si="10"/>
        <v>-184</v>
      </c>
      <c r="P68" s="173">
        <f t="shared" si="11"/>
        <v>177</v>
      </c>
    </row>
    <row r="69" spans="1:16" s="10" customFormat="1" ht="17.25" customHeight="1">
      <c r="A69" s="55">
        <f t="shared" si="8"/>
        <v>68</v>
      </c>
      <c r="B69" s="11" t="s">
        <v>138</v>
      </c>
      <c r="C69" s="61"/>
      <c r="D69" s="119"/>
      <c r="E69" s="62" t="s">
        <v>179</v>
      </c>
      <c r="F69" s="60">
        <v>160</v>
      </c>
      <c r="G69" s="39">
        <v>158</v>
      </c>
      <c r="H69" s="39">
        <v>183</v>
      </c>
      <c r="I69" s="39">
        <v>183</v>
      </c>
      <c r="J69" s="39">
        <v>182</v>
      </c>
      <c r="K69" s="39">
        <v>195</v>
      </c>
      <c r="L69" s="34">
        <v>196</v>
      </c>
      <c r="M69" s="40">
        <v>157</v>
      </c>
      <c r="N69" s="37">
        <f t="shared" si="9"/>
        <v>1414</v>
      </c>
      <c r="O69" s="38">
        <f t="shared" si="10"/>
        <v>-186</v>
      </c>
      <c r="P69" s="173">
        <f t="shared" si="11"/>
        <v>176.75</v>
      </c>
    </row>
    <row r="70" spans="1:16" s="10" customFormat="1" ht="17.25" customHeight="1">
      <c r="A70" s="54">
        <f t="shared" si="8"/>
        <v>69</v>
      </c>
      <c r="B70" s="11" t="s">
        <v>162</v>
      </c>
      <c r="C70" s="61"/>
      <c r="D70" s="119"/>
      <c r="E70" s="62"/>
      <c r="F70" s="60">
        <v>190</v>
      </c>
      <c r="G70" s="39">
        <v>132</v>
      </c>
      <c r="H70" s="39">
        <v>198</v>
      </c>
      <c r="I70" s="39">
        <v>198</v>
      </c>
      <c r="J70" s="39">
        <v>178</v>
      </c>
      <c r="K70" s="39">
        <v>195</v>
      </c>
      <c r="L70" s="34">
        <v>163</v>
      </c>
      <c r="M70" s="40">
        <v>145</v>
      </c>
      <c r="N70" s="37">
        <f t="shared" si="9"/>
        <v>1399</v>
      </c>
      <c r="O70" s="38">
        <f t="shared" si="10"/>
        <v>-201</v>
      </c>
      <c r="P70" s="173">
        <f t="shared" si="11"/>
        <v>174.875</v>
      </c>
    </row>
    <row r="71" spans="1:16" s="10" customFormat="1" ht="17.25" customHeight="1">
      <c r="A71" s="54">
        <f t="shared" si="8"/>
        <v>70</v>
      </c>
      <c r="B71" s="11" t="s">
        <v>137</v>
      </c>
      <c r="C71" s="61" t="s">
        <v>179</v>
      </c>
      <c r="D71" s="119" t="s">
        <v>179</v>
      </c>
      <c r="E71" s="62" t="s">
        <v>179</v>
      </c>
      <c r="F71" s="60">
        <v>180</v>
      </c>
      <c r="G71" s="39">
        <v>193</v>
      </c>
      <c r="H71" s="39">
        <v>174</v>
      </c>
      <c r="I71" s="39">
        <v>138</v>
      </c>
      <c r="J71" s="39">
        <v>185</v>
      </c>
      <c r="K71" s="39">
        <v>184</v>
      </c>
      <c r="L71" s="34">
        <v>208</v>
      </c>
      <c r="M71" s="40">
        <v>136</v>
      </c>
      <c r="N71" s="37">
        <f t="shared" si="9"/>
        <v>1398</v>
      </c>
      <c r="O71" s="38">
        <f t="shared" si="10"/>
        <v>-202</v>
      </c>
      <c r="P71" s="173">
        <f t="shared" si="11"/>
        <v>174.75</v>
      </c>
    </row>
    <row r="72" spans="1:16" s="10" customFormat="1" ht="17.25" customHeight="1">
      <c r="A72" s="54">
        <f t="shared" si="8"/>
        <v>71</v>
      </c>
      <c r="B72" s="11" t="s">
        <v>152</v>
      </c>
      <c r="C72" s="61"/>
      <c r="D72" s="119"/>
      <c r="E72" s="62" t="s">
        <v>179</v>
      </c>
      <c r="F72" s="60">
        <v>148</v>
      </c>
      <c r="G72" s="39">
        <v>210</v>
      </c>
      <c r="H72" s="39">
        <v>190</v>
      </c>
      <c r="I72" s="39">
        <v>169</v>
      </c>
      <c r="J72" s="39">
        <v>184</v>
      </c>
      <c r="K72" s="39">
        <v>134</v>
      </c>
      <c r="L72" s="34">
        <v>164</v>
      </c>
      <c r="M72" s="40">
        <v>185</v>
      </c>
      <c r="N72" s="37">
        <f t="shared" si="9"/>
        <v>1384</v>
      </c>
      <c r="O72" s="38">
        <f t="shared" si="10"/>
        <v>-216</v>
      </c>
      <c r="P72" s="173">
        <f t="shared" si="11"/>
        <v>173</v>
      </c>
    </row>
    <row r="73" spans="1:16" s="10" customFormat="1" ht="17.25" customHeight="1">
      <c r="A73" s="55">
        <f t="shared" si="8"/>
        <v>72</v>
      </c>
      <c r="B73" s="11" t="s">
        <v>33</v>
      </c>
      <c r="C73" s="61" t="s">
        <v>179</v>
      </c>
      <c r="D73" s="119" t="s">
        <v>179</v>
      </c>
      <c r="E73" s="62"/>
      <c r="F73" s="60">
        <v>135</v>
      </c>
      <c r="G73" s="39">
        <v>176</v>
      </c>
      <c r="H73" s="39">
        <v>167</v>
      </c>
      <c r="I73" s="39">
        <v>193</v>
      </c>
      <c r="J73" s="39">
        <v>154</v>
      </c>
      <c r="K73" s="39">
        <v>201</v>
      </c>
      <c r="L73" s="34">
        <v>167</v>
      </c>
      <c r="M73" s="40">
        <v>189</v>
      </c>
      <c r="N73" s="37">
        <f t="shared" si="9"/>
        <v>1382</v>
      </c>
      <c r="O73" s="38">
        <f t="shared" si="10"/>
        <v>-218</v>
      </c>
      <c r="P73" s="173">
        <f t="shared" si="11"/>
        <v>172.75</v>
      </c>
    </row>
    <row r="74" spans="1:16" s="10" customFormat="1" ht="17.25" customHeight="1">
      <c r="A74" s="54">
        <f t="shared" si="8"/>
        <v>73</v>
      </c>
      <c r="B74" s="11" t="s">
        <v>172</v>
      </c>
      <c r="C74" s="61"/>
      <c r="D74" s="119"/>
      <c r="E74" s="62" t="s">
        <v>179</v>
      </c>
      <c r="F74" s="60">
        <v>179</v>
      </c>
      <c r="G74" s="39">
        <v>157</v>
      </c>
      <c r="H74" s="39">
        <v>156</v>
      </c>
      <c r="I74" s="39">
        <v>171</v>
      </c>
      <c r="J74" s="39">
        <v>181</v>
      </c>
      <c r="K74" s="39">
        <v>199</v>
      </c>
      <c r="L74" s="34">
        <v>182</v>
      </c>
      <c r="M74" s="40">
        <v>154</v>
      </c>
      <c r="N74" s="37">
        <f t="shared" si="9"/>
        <v>1379</v>
      </c>
      <c r="O74" s="38">
        <f t="shared" si="10"/>
        <v>-221</v>
      </c>
      <c r="P74" s="173">
        <f t="shared" si="11"/>
        <v>172.375</v>
      </c>
    </row>
    <row r="75" spans="1:16" s="10" customFormat="1" ht="17.25" customHeight="1">
      <c r="A75" s="54">
        <f t="shared" si="8"/>
        <v>74</v>
      </c>
      <c r="B75" s="11" t="s">
        <v>175</v>
      </c>
      <c r="C75" s="61"/>
      <c r="D75" s="119"/>
      <c r="E75" s="62"/>
      <c r="F75" s="60">
        <v>125</v>
      </c>
      <c r="G75" s="39">
        <v>151</v>
      </c>
      <c r="H75" s="39">
        <v>185</v>
      </c>
      <c r="I75" s="39">
        <v>175</v>
      </c>
      <c r="J75" s="39">
        <v>153</v>
      </c>
      <c r="K75" s="39">
        <v>167</v>
      </c>
      <c r="L75" s="34">
        <v>212</v>
      </c>
      <c r="M75" s="40">
        <v>210</v>
      </c>
      <c r="N75" s="37">
        <f t="shared" si="9"/>
        <v>1378</v>
      </c>
      <c r="O75" s="38">
        <f t="shared" si="10"/>
        <v>-222</v>
      </c>
      <c r="P75" s="173">
        <f t="shared" si="11"/>
        <v>172.25</v>
      </c>
    </row>
    <row r="76" spans="1:16" s="10" customFormat="1" ht="17.25" customHeight="1">
      <c r="A76" s="55">
        <f t="shared" si="8"/>
        <v>75</v>
      </c>
      <c r="B76" s="11" t="s">
        <v>24</v>
      </c>
      <c r="C76" s="63"/>
      <c r="D76" s="120"/>
      <c r="E76" s="64" t="s">
        <v>179</v>
      </c>
      <c r="F76" s="60">
        <v>176</v>
      </c>
      <c r="G76" s="39">
        <v>175</v>
      </c>
      <c r="H76" s="39">
        <v>159</v>
      </c>
      <c r="I76" s="39">
        <v>169</v>
      </c>
      <c r="J76" s="39">
        <v>162</v>
      </c>
      <c r="K76" s="39">
        <v>160</v>
      </c>
      <c r="L76" s="34">
        <v>169</v>
      </c>
      <c r="M76" s="40">
        <v>180</v>
      </c>
      <c r="N76" s="37">
        <f t="shared" si="9"/>
        <v>1350</v>
      </c>
      <c r="O76" s="38">
        <f t="shared" si="10"/>
        <v>-250</v>
      </c>
      <c r="P76" s="173">
        <f t="shared" si="11"/>
        <v>168.75</v>
      </c>
    </row>
    <row r="77" spans="1:16" s="10" customFormat="1" ht="17.25" customHeight="1">
      <c r="A77" s="54">
        <f t="shared" si="8"/>
        <v>76</v>
      </c>
      <c r="B77" s="11" t="s">
        <v>160</v>
      </c>
      <c r="C77" s="61"/>
      <c r="D77" s="119"/>
      <c r="E77" s="62" t="s">
        <v>179</v>
      </c>
      <c r="F77" s="60">
        <v>169</v>
      </c>
      <c r="G77" s="39">
        <v>184</v>
      </c>
      <c r="H77" s="39">
        <v>161</v>
      </c>
      <c r="I77" s="39">
        <v>162</v>
      </c>
      <c r="J77" s="39">
        <v>179</v>
      </c>
      <c r="K77" s="39">
        <v>156</v>
      </c>
      <c r="L77" s="34">
        <v>181</v>
      </c>
      <c r="M77" s="40">
        <v>157</v>
      </c>
      <c r="N77" s="37">
        <f t="shared" si="9"/>
        <v>1349</v>
      </c>
      <c r="O77" s="38">
        <f t="shared" si="10"/>
        <v>-251</v>
      </c>
      <c r="P77" s="173">
        <f t="shared" si="11"/>
        <v>168.625</v>
      </c>
    </row>
    <row r="78" spans="1:16" s="10" customFormat="1" ht="17.25" customHeight="1">
      <c r="A78" s="55">
        <f t="shared" si="8"/>
        <v>77</v>
      </c>
      <c r="B78" s="11" t="s">
        <v>161</v>
      </c>
      <c r="C78" s="61"/>
      <c r="D78" s="119"/>
      <c r="E78" s="62"/>
      <c r="F78" s="60">
        <v>163</v>
      </c>
      <c r="G78" s="39">
        <v>151</v>
      </c>
      <c r="H78" s="39">
        <v>177</v>
      </c>
      <c r="I78" s="39">
        <v>166</v>
      </c>
      <c r="J78" s="39">
        <v>155</v>
      </c>
      <c r="K78" s="39">
        <v>189</v>
      </c>
      <c r="L78" s="34">
        <v>179</v>
      </c>
      <c r="M78" s="40">
        <v>157</v>
      </c>
      <c r="N78" s="37">
        <f t="shared" si="9"/>
        <v>1337</v>
      </c>
      <c r="O78" s="38">
        <f t="shared" si="10"/>
        <v>-263</v>
      </c>
      <c r="P78" s="173">
        <f t="shared" si="11"/>
        <v>167.125</v>
      </c>
    </row>
    <row r="79" spans="1:16" s="10" customFormat="1" ht="17.25" customHeight="1">
      <c r="A79" s="54">
        <f t="shared" si="8"/>
        <v>78</v>
      </c>
      <c r="B79" s="11" t="s">
        <v>164</v>
      </c>
      <c r="C79" s="61"/>
      <c r="D79" s="119"/>
      <c r="E79" s="62"/>
      <c r="F79" s="60">
        <v>163</v>
      </c>
      <c r="G79" s="39">
        <v>186</v>
      </c>
      <c r="H79" s="39">
        <v>142</v>
      </c>
      <c r="I79" s="39">
        <v>189</v>
      </c>
      <c r="J79" s="39">
        <v>163</v>
      </c>
      <c r="K79" s="39">
        <v>138</v>
      </c>
      <c r="L79" s="34">
        <v>177</v>
      </c>
      <c r="M79" s="40">
        <v>167</v>
      </c>
      <c r="N79" s="37">
        <f t="shared" si="9"/>
        <v>1325</v>
      </c>
      <c r="O79" s="38">
        <f t="shared" si="10"/>
        <v>-275</v>
      </c>
      <c r="P79" s="173">
        <f t="shared" si="11"/>
        <v>165.625</v>
      </c>
    </row>
    <row r="80" spans="1:16" s="10" customFormat="1" ht="17.25" customHeight="1">
      <c r="A80" s="54">
        <f t="shared" si="8"/>
        <v>79</v>
      </c>
      <c r="B80" s="11" t="s">
        <v>151</v>
      </c>
      <c r="C80" s="61"/>
      <c r="D80" s="119"/>
      <c r="E80" s="62"/>
      <c r="F80" s="60">
        <v>131</v>
      </c>
      <c r="G80" s="39">
        <v>168</v>
      </c>
      <c r="H80" s="39">
        <v>125</v>
      </c>
      <c r="I80" s="39">
        <v>162</v>
      </c>
      <c r="J80" s="39">
        <v>147</v>
      </c>
      <c r="K80" s="39">
        <v>173</v>
      </c>
      <c r="L80" s="34">
        <v>200</v>
      </c>
      <c r="M80" s="40">
        <v>131</v>
      </c>
      <c r="N80" s="37">
        <f t="shared" si="9"/>
        <v>1237</v>
      </c>
      <c r="O80" s="38">
        <f t="shared" si="10"/>
        <v>-363</v>
      </c>
      <c r="P80" s="173">
        <f t="shared" si="11"/>
        <v>154.625</v>
      </c>
    </row>
    <row r="81" spans="1:16" s="10" customFormat="1" ht="17.25" customHeight="1" thickBot="1">
      <c r="A81" s="142">
        <f t="shared" si="8"/>
        <v>80</v>
      </c>
      <c r="B81" s="59" t="s">
        <v>183</v>
      </c>
      <c r="C81" s="149"/>
      <c r="D81" s="150"/>
      <c r="E81" s="151"/>
      <c r="F81" s="131">
        <v>146</v>
      </c>
      <c r="G81" s="132">
        <v>171</v>
      </c>
      <c r="H81" s="132">
        <v>163</v>
      </c>
      <c r="I81" s="132">
        <v>143</v>
      </c>
      <c r="J81" s="132">
        <v>0</v>
      </c>
      <c r="K81" s="132">
        <v>0</v>
      </c>
      <c r="L81" s="133">
        <v>0</v>
      </c>
      <c r="M81" s="134">
        <v>0</v>
      </c>
      <c r="N81" s="46">
        <f t="shared" si="9"/>
        <v>623</v>
      </c>
      <c r="O81" s="47">
        <f t="shared" si="10"/>
        <v>-977</v>
      </c>
      <c r="P81" s="176">
        <f>AVERAGE(F81:I81)</f>
        <v>155.75</v>
      </c>
    </row>
    <row r="82" spans="1:16" s="10" customFormat="1" ht="17.25" customHeight="1">
      <c r="A82" s="208" t="s">
        <v>181</v>
      </c>
      <c r="B82" s="209"/>
      <c r="C82" s="212"/>
      <c r="D82" s="213"/>
      <c r="E82" s="214"/>
      <c r="F82" s="41">
        <v>244</v>
      </c>
      <c r="G82" s="41">
        <f>LARGE(G2:G81,1)</f>
        <v>268</v>
      </c>
      <c r="H82" s="41">
        <f>LARGE(H2:H81,1)</f>
        <v>268</v>
      </c>
      <c r="I82" s="41">
        <v>258</v>
      </c>
      <c r="J82" s="41">
        <v>267</v>
      </c>
      <c r="K82" s="41">
        <v>243</v>
      </c>
      <c r="L82" s="41">
        <v>267</v>
      </c>
      <c r="M82" s="41">
        <v>268</v>
      </c>
      <c r="N82" s="48"/>
      <c r="O82" s="48"/>
      <c r="P82" s="48"/>
    </row>
    <row r="83" spans="1:16" s="10" customFormat="1" ht="17.25" customHeight="1">
      <c r="A83" s="210" t="s">
        <v>182</v>
      </c>
      <c r="B83" s="211"/>
      <c r="C83" s="215"/>
      <c r="D83" s="216"/>
      <c r="E83" s="217"/>
      <c r="F83" s="35">
        <v>235</v>
      </c>
      <c r="G83" s="35">
        <f>LARGE(G1:G81,2)</f>
        <v>246</v>
      </c>
      <c r="H83" s="35">
        <f>LARGE(H1:H81,2)</f>
        <v>268</v>
      </c>
      <c r="I83" s="35">
        <v>235</v>
      </c>
      <c r="J83" s="35">
        <v>257</v>
      </c>
      <c r="K83" s="35">
        <v>237</v>
      </c>
      <c r="L83" s="35">
        <v>257</v>
      </c>
      <c r="M83" s="35">
        <v>245</v>
      </c>
      <c r="N83" s="48"/>
      <c r="O83" s="48"/>
      <c r="P83" s="48"/>
    </row>
    <row r="85" spans="3:5" ht="12.75">
      <c r="C85" s="16">
        <f>COUNT(C2:C81)</f>
        <v>0</v>
      </c>
      <c r="E85" s="16">
        <f>COUNT(E2:E81)</f>
        <v>0</v>
      </c>
    </row>
  </sheetData>
  <mergeCells count="3">
    <mergeCell ref="A82:B82"/>
    <mergeCell ref="A83:B83"/>
    <mergeCell ref="C82:E83"/>
  </mergeCells>
  <printOptions horizontalCentered="1"/>
  <pageMargins left="0.25" right="0.25" top="1" bottom="0.5" header="0.5" footer="0.25"/>
  <pageSetup horizontalDpi="600" verticalDpi="600" orientation="portrait" scale="105" r:id="rId1"/>
  <headerFooter alignWithMargins="0">
    <oddHeader>&amp;L&amp;"Arial,Italic"AMF Southtown
Bloomington, Minnesota&amp;C&amp;"Arial,Bold Italic"&amp;12 19th Annual Minneapolis Masters&amp;R&amp;"Arial,Italic"September 30, 2007
Qualifying Round</oddHeader>
    <oddFooter>&amp;C&amp;"Arial,Bold"Minneapolis USBC Association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14" sqref="B14"/>
    </sheetView>
  </sheetViews>
  <sheetFormatPr defaultColWidth="9.140625" defaultRowHeight="12.75"/>
  <cols>
    <col min="1" max="1" width="20.140625" style="0" bestFit="1" customWidth="1"/>
    <col min="2" max="4" width="5.140625" style="16" customWidth="1"/>
  </cols>
  <sheetData>
    <row r="1" spans="1:6" s="10" customFormat="1" ht="15.75" thickBot="1">
      <c r="A1" s="14" t="s">
        <v>39</v>
      </c>
      <c r="B1" s="13" t="s">
        <v>45</v>
      </c>
      <c r="C1" s="13" t="s">
        <v>46</v>
      </c>
      <c r="D1" s="13" t="s">
        <v>47</v>
      </c>
      <c r="E1" s="13" t="s">
        <v>102</v>
      </c>
      <c r="F1" s="15"/>
    </row>
    <row r="2" spans="1:5" s="10" customFormat="1" ht="18" customHeight="1">
      <c r="A2" s="160" t="s">
        <v>156</v>
      </c>
      <c r="B2" s="124">
        <v>228</v>
      </c>
      <c r="C2" s="124">
        <v>216</v>
      </c>
      <c r="D2" s="124">
        <v>223</v>
      </c>
      <c r="E2" s="161">
        <v>130</v>
      </c>
    </row>
    <row r="3" spans="1:5" s="10" customFormat="1" ht="18" customHeight="1">
      <c r="A3" s="162" t="s">
        <v>143</v>
      </c>
      <c r="B3" s="39">
        <v>222</v>
      </c>
      <c r="C3" s="39">
        <v>221</v>
      </c>
      <c r="D3" s="39">
        <v>211</v>
      </c>
      <c r="E3" s="163">
        <v>100</v>
      </c>
    </row>
    <row r="4" spans="1:8" s="10" customFormat="1" ht="18" customHeight="1">
      <c r="A4" s="162" t="s">
        <v>158</v>
      </c>
      <c r="B4" s="39">
        <v>199</v>
      </c>
      <c r="C4" s="39">
        <v>244</v>
      </c>
      <c r="D4" s="39">
        <v>205</v>
      </c>
      <c r="E4" s="164">
        <v>70</v>
      </c>
      <c r="H4" s="165"/>
    </row>
    <row r="5" spans="1:5" s="10" customFormat="1" ht="18" customHeight="1">
      <c r="A5" s="162" t="s">
        <v>28</v>
      </c>
      <c r="B5" s="39">
        <v>268</v>
      </c>
      <c r="C5" s="39">
        <v>212</v>
      </c>
      <c r="D5" s="39">
        <v>202</v>
      </c>
      <c r="E5" s="163">
        <v>40</v>
      </c>
    </row>
    <row r="6" spans="1:5" s="10" customFormat="1" ht="18" customHeight="1">
      <c r="A6" s="162" t="s">
        <v>170</v>
      </c>
      <c r="B6" s="39">
        <v>197</v>
      </c>
      <c r="C6" s="39">
        <v>215</v>
      </c>
      <c r="D6" s="39">
        <v>181</v>
      </c>
      <c r="E6" s="164">
        <v>20</v>
      </c>
    </row>
    <row r="7" spans="1:4" s="10" customFormat="1" ht="18" customHeight="1">
      <c r="A7" s="162" t="s">
        <v>23</v>
      </c>
      <c r="B7" s="39">
        <v>204</v>
      </c>
      <c r="C7" s="39">
        <v>205</v>
      </c>
      <c r="D7" s="166"/>
    </row>
    <row r="8" spans="1:4" s="10" customFormat="1" ht="18" customHeight="1">
      <c r="A8" s="162" t="s">
        <v>22</v>
      </c>
      <c r="B8" s="39">
        <v>214</v>
      </c>
      <c r="C8" s="39">
        <v>204</v>
      </c>
      <c r="D8" s="166"/>
    </row>
    <row r="9" spans="1:4" s="10" customFormat="1" ht="18" customHeight="1">
      <c r="A9" s="162" t="s">
        <v>168</v>
      </c>
      <c r="B9" s="124">
        <v>221</v>
      </c>
      <c r="C9" s="124">
        <v>202</v>
      </c>
      <c r="D9" s="167"/>
    </row>
    <row r="10" spans="1:4" s="10" customFormat="1" ht="18" customHeight="1">
      <c r="A10" s="162" t="s">
        <v>149</v>
      </c>
      <c r="B10" s="39">
        <v>196</v>
      </c>
      <c r="C10" s="39">
        <v>199</v>
      </c>
      <c r="D10" s="166"/>
    </row>
    <row r="11" spans="1:5" s="10" customFormat="1" ht="18" customHeight="1">
      <c r="A11" s="162" t="s">
        <v>27</v>
      </c>
      <c r="B11" s="39">
        <v>226</v>
      </c>
      <c r="C11" s="39">
        <v>189</v>
      </c>
      <c r="D11" s="166"/>
      <c r="E11" s="168"/>
    </row>
    <row r="12" spans="1:4" s="10" customFormat="1" ht="18" customHeight="1">
      <c r="A12" s="162" t="s">
        <v>167</v>
      </c>
      <c r="B12" s="39">
        <v>223</v>
      </c>
      <c r="C12" s="39">
        <v>187</v>
      </c>
      <c r="D12" s="166"/>
    </row>
    <row r="13" spans="1:4" s="10" customFormat="1" ht="18" customHeight="1">
      <c r="A13" s="160" t="s">
        <v>13</v>
      </c>
      <c r="B13" s="124">
        <v>202</v>
      </c>
      <c r="C13" s="124">
        <v>179</v>
      </c>
      <c r="D13" s="167"/>
    </row>
    <row r="14" spans="1:4" s="10" customFormat="1" ht="18" customHeight="1">
      <c r="A14" s="162" t="s">
        <v>21</v>
      </c>
      <c r="B14" s="39">
        <v>214</v>
      </c>
      <c r="C14" s="39">
        <v>166</v>
      </c>
      <c r="D14" s="166"/>
    </row>
    <row r="15" spans="1:5" s="10" customFormat="1" ht="18" customHeight="1">
      <c r="A15" s="162" t="s">
        <v>30</v>
      </c>
      <c r="B15" s="39">
        <v>224</v>
      </c>
      <c r="C15" s="39">
        <v>165</v>
      </c>
      <c r="D15" s="166"/>
      <c r="E15" s="168"/>
    </row>
    <row r="16" spans="1:5" s="10" customFormat="1" ht="18" customHeight="1">
      <c r="A16" s="162" t="s">
        <v>18</v>
      </c>
      <c r="B16" s="39">
        <v>234</v>
      </c>
      <c r="C16" s="39">
        <v>164</v>
      </c>
      <c r="D16" s="166"/>
      <c r="E16" s="168"/>
    </row>
    <row r="17" spans="1:4" s="10" customFormat="1" ht="18" customHeight="1">
      <c r="A17" s="162" t="s">
        <v>15</v>
      </c>
      <c r="B17" s="39">
        <v>208</v>
      </c>
      <c r="C17" s="39">
        <v>161</v>
      </c>
      <c r="D17" s="166"/>
    </row>
    <row r="18" spans="1:4" s="10" customFormat="1" ht="18" customHeight="1">
      <c r="A18" s="162" t="s">
        <v>6</v>
      </c>
      <c r="B18" s="39">
        <v>200</v>
      </c>
      <c r="C18" s="39">
        <v>146</v>
      </c>
      <c r="D18" s="166"/>
    </row>
    <row r="19" spans="1:4" s="10" customFormat="1" ht="18" customHeight="1">
      <c r="A19" s="162" t="s">
        <v>26</v>
      </c>
      <c r="B19" s="39">
        <v>195</v>
      </c>
      <c r="C19" s="166"/>
      <c r="D19" s="166"/>
    </row>
    <row r="20" spans="1:4" s="10" customFormat="1" ht="18" customHeight="1">
      <c r="A20" s="162" t="s">
        <v>155</v>
      </c>
      <c r="B20" s="39">
        <v>194</v>
      </c>
      <c r="C20" s="166"/>
      <c r="D20" s="166"/>
    </row>
    <row r="21" spans="1:4" s="10" customFormat="1" ht="18" customHeight="1">
      <c r="A21" s="162" t="s">
        <v>137</v>
      </c>
      <c r="B21" s="39">
        <v>193</v>
      </c>
      <c r="C21" s="166"/>
      <c r="D21" s="166"/>
    </row>
    <row r="22" spans="1:4" s="10" customFormat="1" ht="18" customHeight="1">
      <c r="A22" s="162" t="s">
        <v>169</v>
      </c>
      <c r="B22" s="39">
        <v>192</v>
      </c>
      <c r="C22" s="166"/>
      <c r="D22" s="166"/>
    </row>
    <row r="23" spans="1:4" s="10" customFormat="1" ht="18" customHeight="1">
      <c r="A23" s="162" t="s">
        <v>5</v>
      </c>
      <c r="B23" s="39">
        <v>191</v>
      </c>
      <c r="C23" s="166"/>
      <c r="D23" s="166"/>
    </row>
    <row r="24" spans="1:4" s="10" customFormat="1" ht="18" customHeight="1">
      <c r="A24" s="162" t="s">
        <v>38</v>
      </c>
      <c r="B24" s="39">
        <v>190</v>
      </c>
      <c r="C24" s="166"/>
      <c r="D24" s="166"/>
    </row>
    <row r="25" spans="1:4" s="10" customFormat="1" ht="18" customHeight="1">
      <c r="A25" s="162" t="s">
        <v>180</v>
      </c>
      <c r="B25" s="39">
        <v>185</v>
      </c>
      <c r="C25" s="166"/>
      <c r="D25" s="166"/>
    </row>
    <row r="26" spans="1:4" s="10" customFormat="1" ht="18" customHeight="1">
      <c r="A26" s="162" t="s">
        <v>153</v>
      </c>
      <c r="B26" s="39">
        <v>182</v>
      </c>
      <c r="C26" s="166"/>
      <c r="D26" s="166"/>
    </row>
    <row r="27" spans="1:4" s="10" customFormat="1" ht="18" customHeight="1">
      <c r="A27" s="162" t="s">
        <v>165</v>
      </c>
      <c r="B27" s="39">
        <v>180</v>
      </c>
      <c r="C27" s="166"/>
      <c r="D27" s="166"/>
    </row>
    <row r="28" spans="1:4" s="10" customFormat="1" ht="18" customHeight="1">
      <c r="A28" s="162" t="s">
        <v>20</v>
      </c>
      <c r="B28" s="39">
        <v>179</v>
      </c>
      <c r="C28" s="166"/>
      <c r="D28" s="166"/>
    </row>
    <row r="29" spans="1:4" s="10" customFormat="1" ht="18" customHeight="1">
      <c r="A29" s="162" t="s">
        <v>33</v>
      </c>
      <c r="B29" s="39">
        <v>176</v>
      </c>
      <c r="C29" s="166"/>
      <c r="D29" s="166"/>
    </row>
    <row r="30" spans="1:4" s="10" customFormat="1" ht="18" customHeight="1">
      <c r="A30" s="162" t="s">
        <v>10</v>
      </c>
      <c r="B30" s="39">
        <v>168</v>
      </c>
      <c r="C30" s="166"/>
      <c r="D30" s="166"/>
    </row>
    <row r="31" spans="1:4" s="10" customFormat="1" ht="18" customHeight="1">
      <c r="A31" s="162" t="s">
        <v>37</v>
      </c>
      <c r="B31" s="39">
        <v>168</v>
      </c>
      <c r="C31" s="166"/>
      <c r="D31" s="166"/>
    </row>
    <row r="32" spans="1:4" s="10" customFormat="1" ht="18" customHeight="1">
      <c r="A32" s="162" t="s">
        <v>4</v>
      </c>
      <c r="B32" s="39">
        <v>162</v>
      </c>
      <c r="C32" s="166"/>
      <c r="D32" s="166"/>
    </row>
    <row r="33" spans="1:4" s="10" customFormat="1" ht="18" customHeight="1">
      <c r="A33" s="162" t="s">
        <v>157</v>
      </c>
      <c r="B33" s="39">
        <v>162</v>
      </c>
      <c r="C33" s="166"/>
      <c r="D33" s="166"/>
    </row>
    <row r="34" spans="1:4" s="10" customFormat="1" ht="18" customHeight="1">
      <c r="A34" s="162" t="s">
        <v>171</v>
      </c>
      <c r="B34" s="39">
        <v>153</v>
      </c>
      <c r="C34" s="169"/>
      <c r="D34" s="166"/>
    </row>
    <row r="35" spans="1:4" s="10" customFormat="1" ht="18" customHeight="1">
      <c r="A35" s="170" t="s">
        <v>19</v>
      </c>
      <c r="B35" s="35">
        <v>153</v>
      </c>
      <c r="C35" s="171"/>
      <c r="D35" s="171"/>
    </row>
    <row r="36" spans="1:4" s="10" customFormat="1" ht="18" customHeight="1">
      <c r="A36" s="170" t="s">
        <v>148</v>
      </c>
      <c r="B36" s="35">
        <v>151</v>
      </c>
      <c r="C36" s="171"/>
      <c r="D36" s="171"/>
    </row>
    <row r="37" spans="1:4" s="10" customFormat="1" ht="18" customHeight="1">
      <c r="A37" s="170" t="s">
        <v>145</v>
      </c>
      <c r="B37" s="35">
        <v>146</v>
      </c>
      <c r="C37" s="171"/>
      <c r="D37" s="171"/>
    </row>
  </sheetData>
  <printOptions horizontalCentered="1"/>
  <pageMargins left="0.75" right="0.75" top="1" bottom="1" header="0.5" footer="0.5"/>
  <pageSetup horizontalDpi="600" verticalDpi="600" orientation="portrait" scale="120" r:id="rId1"/>
  <headerFooter alignWithMargins="0">
    <oddHeader>&amp;C&amp;"Arial,Bold Italic"&amp;12Eliminator Scores
Block One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6" sqref="A36"/>
    </sheetView>
  </sheetViews>
  <sheetFormatPr defaultColWidth="9.140625" defaultRowHeight="12.75"/>
  <cols>
    <col min="1" max="1" width="20.140625" style="0" bestFit="1" customWidth="1"/>
    <col min="2" max="4" width="5.140625" style="16" customWidth="1"/>
  </cols>
  <sheetData>
    <row r="1" spans="1:6" s="10" customFormat="1" ht="15.75" thickBot="1">
      <c r="A1" s="14" t="s">
        <v>39</v>
      </c>
      <c r="B1" s="13" t="s">
        <v>48</v>
      </c>
      <c r="C1" s="13" t="s">
        <v>49</v>
      </c>
      <c r="D1" s="13" t="s">
        <v>50</v>
      </c>
      <c r="E1" s="13" t="s">
        <v>102</v>
      </c>
      <c r="F1" s="15"/>
    </row>
    <row r="2" spans="1:5" s="10" customFormat="1" ht="18" customHeight="1">
      <c r="A2" s="191" t="s">
        <v>13</v>
      </c>
      <c r="B2" s="192">
        <v>204</v>
      </c>
      <c r="C2" s="192">
        <v>212</v>
      </c>
      <c r="D2" s="192">
        <v>228</v>
      </c>
      <c r="E2" s="193">
        <v>150</v>
      </c>
    </row>
    <row r="3" spans="1:5" s="10" customFormat="1" ht="18" customHeight="1">
      <c r="A3" s="170" t="s">
        <v>8</v>
      </c>
      <c r="B3" s="35">
        <v>248</v>
      </c>
      <c r="C3" s="35">
        <v>212</v>
      </c>
      <c r="D3" s="35">
        <v>212</v>
      </c>
      <c r="E3" s="194">
        <v>110</v>
      </c>
    </row>
    <row r="4" spans="1:5" s="10" customFormat="1" ht="18" customHeight="1">
      <c r="A4" s="170" t="s">
        <v>148</v>
      </c>
      <c r="B4" s="195">
        <v>216</v>
      </c>
      <c r="C4" s="195">
        <v>202</v>
      </c>
      <c r="D4" s="195">
        <v>211</v>
      </c>
      <c r="E4" s="194">
        <v>80</v>
      </c>
    </row>
    <row r="5" spans="1:5" s="10" customFormat="1" ht="18" customHeight="1">
      <c r="A5" s="170" t="s">
        <v>15</v>
      </c>
      <c r="B5" s="35">
        <v>267</v>
      </c>
      <c r="C5" s="35">
        <v>237</v>
      </c>
      <c r="D5" s="34">
        <v>202</v>
      </c>
      <c r="E5" s="194">
        <v>50</v>
      </c>
    </row>
    <row r="6" spans="1:9" s="10" customFormat="1" ht="18" customHeight="1">
      <c r="A6" s="170" t="s">
        <v>157</v>
      </c>
      <c r="B6" s="195">
        <v>209</v>
      </c>
      <c r="C6" s="195">
        <v>205</v>
      </c>
      <c r="D6" s="195">
        <v>196</v>
      </c>
      <c r="E6" s="194">
        <v>30</v>
      </c>
      <c r="I6" s="165"/>
    </row>
    <row r="7" spans="1:5" s="10" customFormat="1" ht="18" customHeight="1">
      <c r="A7" s="170" t="s">
        <v>170</v>
      </c>
      <c r="B7" s="195">
        <v>222</v>
      </c>
      <c r="C7" s="195">
        <v>221</v>
      </c>
      <c r="D7" s="196">
        <v>181</v>
      </c>
      <c r="E7" s="197"/>
    </row>
    <row r="8" spans="1:4" s="10" customFormat="1" ht="18" customHeight="1">
      <c r="A8" s="170" t="s">
        <v>165</v>
      </c>
      <c r="B8" s="195">
        <v>218</v>
      </c>
      <c r="C8" s="195">
        <v>201</v>
      </c>
      <c r="D8" s="196">
        <v>172</v>
      </c>
    </row>
    <row r="9" spans="1:4" s="10" customFormat="1" ht="18" customHeight="1">
      <c r="A9" s="170" t="s">
        <v>28</v>
      </c>
      <c r="B9" s="195">
        <v>212</v>
      </c>
      <c r="C9" s="195">
        <v>201</v>
      </c>
      <c r="D9" s="196">
        <v>225</v>
      </c>
    </row>
    <row r="10" spans="1:4" s="10" customFormat="1" ht="18" customHeight="1">
      <c r="A10" s="170" t="s">
        <v>5</v>
      </c>
      <c r="B10" s="195">
        <v>207</v>
      </c>
      <c r="C10" s="195">
        <v>201</v>
      </c>
      <c r="D10" s="196">
        <v>190</v>
      </c>
    </row>
    <row r="11" spans="1:4" s="10" customFormat="1" ht="18" customHeight="1">
      <c r="A11" s="170" t="s">
        <v>155</v>
      </c>
      <c r="B11" s="195">
        <v>213</v>
      </c>
      <c r="C11" s="39">
        <v>199</v>
      </c>
      <c r="D11" s="196">
        <v>143</v>
      </c>
    </row>
    <row r="12" spans="1:4" s="10" customFormat="1" ht="18" customHeight="1">
      <c r="A12" s="170" t="s">
        <v>171</v>
      </c>
      <c r="B12" s="195">
        <v>244</v>
      </c>
      <c r="C12" s="195">
        <v>196</v>
      </c>
      <c r="D12" s="196">
        <v>189</v>
      </c>
    </row>
    <row r="13" spans="1:4" s="10" customFormat="1" ht="18" customHeight="1">
      <c r="A13" s="170" t="s">
        <v>26</v>
      </c>
      <c r="B13" s="195">
        <v>211</v>
      </c>
      <c r="C13" s="195">
        <v>195</v>
      </c>
      <c r="D13" s="196">
        <v>232</v>
      </c>
    </row>
    <row r="14" spans="1:4" s="10" customFormat="1" ht="18" customHeight="1">
      <c r="A14" s="170" t="s">
        <v>156</v>
      </c>
      <c r="B14" s="195">
        <v>220</v>
      </c>
      <c r="C14" s="195">
        <v>187</v>
      </c>
      <c r="D14" s="196">
        <v>257</v>
      </c>
    </row>
    <row r="15" spans="1:4" s="10" customFormat="1" ht="18" customHeight="1">
      <c r="A15" s="170" t="s">
        <v>169</v>
      </c>
      <c r="B15" s="195">
        <v>203</v>
      </c>
      <c r="C15" s="195">
        <v>171</v>
      </c>
      <c r="D15" s="196">
        <v>223</v>
      </c>
    </row>
    <row r="16" spans="1:4" s="10" customFormat="1" ht="18" customHeight="1">
      <c r="A16" s="170" t="s">
        <v>38</v>
      </c>
      <c r="B16" s="195">
        <v>218</v>
      </c>
      <c r="C16" s="195">
        <v>166</v>
      </c>
      <c r="D16" s="196">
        <v>163</v>
      </c>
    </row>
    <row r="17" spans="1:4" s="10" customFormat="1" ht="18" customHeight="1">
      <c r="A17" s="170" t="s">
        <v>145</v>
      </c>
      <c r="B17" s="195">
        <v>202</v>
      </c>
      <c r="C17" s="195">
        <v>153</v>
      </c>
      <c r="D17" s="196">
        <v>161</v>
      </c>
    </row>
    <row r="18" spans="1:4" s="10" customFormat="1" ht="18" customHeight="1">
      <c r="A18" s="170" t="s">
        <v>23</v>
      </c>
      <c r="B18" s="195">
        <v>196</v>
      </c>
      <c r="C18" s="196">
        <v>216</v>
      </c>
      <c r="D18" s="196">
        <v>225</v>
      </c>
    </row>
    <row r="19" spans="1:4" s="10" customFormat="1" ht="18" customHeight="1">
      <c r="A19" s="170" t="s">
        <v>168</v>
      </c>
      <c r="B19" s="195">
        <v>192</v>
      </c>
      <c r="C19" s="196">
        <v>204</v>
      </c>
      <c r="D19" s="196">
        <v>190</v>
      </c>
    </row>
    <row r="20" spans="1:4" s="10" customFormat="1" ht="18" customHeight="1">
      <c r="A20" s="170" t="s">
        <v>35</v>
      </c>
      <c r="B20" s="195">
        <v>192</v>
      </c>
      <c r="C20" s="196">
        <v>213</v>
      </c>
      <c r="D20" s="166">
        <v>170</v>
      </c>
    </row>
    <row r="21" spans="1:4" s="10" customFormat="1" ht="18" customHeight="1">
      <c r="A21" s="170" t="s">
        <v>167</v>
      </c>
      <c r="B21" s="195">
        <v>191</v>
      </c>
      <c r="C21" s="196">
        <v>219</v>
      </c>
      <c r="D21" s="196">
        <v>158</v>
      </c>
    </row>
    <row r="22" spans="1:4" s="10" customFormat="1" ht="18" customHeight="1">
      <c r="A22" s="170" t="s">
        <v>22</v>
      </c>
      <c r="B22" s="35">
        <v>190</v>
      </c>
      <c r="C22" s="196">
        <v>214</v>
      </c>
      <c r="D22" s="196">
        <v>163</v>
      </c>
    </row>
    <row r="23" spans="1:4" s="10" customFormat="1" ht="18" customHeight="1">
      <c r="A23" s="170" t="s">
        <v>21</v>
      </c>
      <c r="B23" s="195">
        <v>189</v>
      </c>
      <c r="C23" s="196">
        <v>196</v>
      </c>
      <c r="D23" s="196">
        <v>191</v>
      </c>
    </row>
    <row r="24" spans="1:4" s="10" customFormat="1" ht="18" customHeight="1">
      <c r="A24" s="170" t="s">
        <v>137</v>
      </c>
      <c r="B24" s="35">
        <v>185</v>
      </c>
      <c r="C24" s="196">
        <v>184</v>
      </c>
      <c r="D24" s="196">
        <v>208</v>
      </c>
    </row>
    <row r="25" spans="1:4" s="10" customFormat="1" ht="18" customHeight="1">
      <c r="A25" s="170" t="s">
        <v>20</v>
      </c>
      <c r="B25" s="195">
        <v>183</v>
      </c>
      <c r="C25" s="196">
        <v>173</v>
      </c>
      <c r="D25" s="196">
        <v>245</v>
      </c>
    </row>
    <row r="26" spans="1:4" s="10" customFormat="1" ht="18" customHeight="1">
      <c r="A26" s="170" t="s">
        <v>37</v>
      </c>
      <c r="B26" s="195">
        <v>183</v>
      </c>
      <c r="C26" s="196">
        <v>168</v>
      </c>
      <c r="D26" s="196">
        <v>187</v>
      </c>
    </row>
    <row r="27" spans="1:4" s="10" customFormat="1" ht="18" customHeight="1">
      <c r="A27" s="170" t="s">
        <v>6</v>
      </c>
      <c r="B27" s="195">
        <v>182</v>
      </c>
      <c r="C27" s="196">
        <v>163</v>
      </c>
      <c r="D27" s="196">
        <v>225</v>
      </c>
    </row>
    <row r="28" spans="1:4" s="10" customFormat="1" ht="18" customHeight="1">
      <c r="A28" s="170" t="s">
        <v>27</v>
      </c>
      <c r="B28" s="195">
        <v>180</v>
      </c>
      <c r="C28" s="196">
        <v>189</v>
      </c>
      <c r="D28" s="196">
        <v>202</v>
      </c>
    </row>
    <row r="29" spans="1:4" s="10" customFormat="1" ht="18" customHeight="1">
      <c r="A29" s="170" t="s">
        <v>4</v>
      </c>
      <c r="B29" s="195">
        <v>178</v>
      </c>
      <c r="C29" s="196">
        <v>182</v>
      </c>
      <c r="D29" s="196">
        <v>159</v>
      </c>
    </row>
    <row r="30" spans="1:4" s="10" customFormat="1" ht="18" customHeight="1">
      <c r="A30" s="170" t="s">
        <v>18</v>
      </c>
      <c r="B30" s="195">
        <v>178</v>
      </c>
      <c r="C30" s="196">
        <v>187</v>
      </c>
      <c r="D30" s="196">
        <v>209</v>
      </c>
    </row>
    <row r="31" spans="1:4" s="10" customFormat="1" ht="18" customHeight="1">
      <c r="A31" s="170" t="s">
        <v>153</v>
      </c>
      <c r="B31" s="195">
        <v>178</v>
      </c>
      <c r="C31" s="196">
        <v>225</v>
      </c>
      <c r="D31" s="196">
        <v>233</v>
      </c>
    </row>
    <row r="32" spans="1:4" s="10" customFormat="1" ht="18" customHeight="1">
      <c r="A32" s="170" t="s">
        <v>180</v>
      </c>
      <c r="B32" s="195">
        <v>177</v>
      </c>
      <c r="C32" s="196">
        <v>154</v>
      </c>
      <c r="D32" s="196">
        <v>196</v>
      </c>
    </row>
    <row r="33" spans="1:4" s="10" customFormat="1" ht="18" customHeight="1">
      <c r="A33" s="170" t="s">
        <v>30</v>
      </c>
      <c r="B33" s="195">
        <v>176</v>
      </c>
      <c r="C33" s="196">
        <v>175</v>
      </c>
      <c r="D33" s="196">
        <v>169</v>
      </c>
    </row>
    <row r="34" spans="1:4" s="10" customFormat="1" ht="18" customHeight="1">
      <c r="A34" s="170" t="s">
        <v>19</v>
      </c>
      <c r="B34" s="195">
        <v>174</v>
      </c>
      <c r="C34" s="196">
        <v>219</v>
      </c>
      <c r="D34" s="196">
        <v>268</v>
      </c>
    </row>
    <row r="35" spans="1:4" s="10" customFormat="1" ht="18" customHeight="1">
      <c r="A35" s="170" t="s">
        <v>143</v>
      </c>
      <c r="B35" s="195">
        <v>173</v>
      </c>
      <c r="C35" s="196">
        <v>158</v>
      </c>
      <c r="D35" s="196">
        <v>194</v>
      </c>
    </row>
    <row r="36" spans="1:4" s="10" customFormat="1" ht="18" customHeight="1">
      <c r="A36" s="170" t="s">
        <v>14</v>
      </c>
      <c r="B36" s="39">
        <v>167</v>
      </c>
      <c r="C36" s="196">
        <v>188</v>
      </c>
      <c r="D36" s="196">
        <v>184</v>
      </c>
    </row>
    <row r="37" spans="1:4" s="10" customFormat="1" ht="18" customHeight="1">
      <c r="A37" s="170" t="s">
        <v>10</v>
      </c>
      <c r="B37" s="195">
        <v>163</v>
      </c>
      <c r="C37" s="196">
        <v>186</v>
      </c>
      <c r="D37" s="196">
        <v>170</v>
      </c>
    </row>
    <row r="38" spans="1:4" s="10" customFormat="1" ht="18" customHeight="1">
      <c r="A38" s="170" t="s">
        <v>149</v>
      </c>
      <c r="B38" s="195">
        <v>160</v>
      </c>
      <c r="C38" s="196">
        <v>183</v>
      </c>
      <c r="D38" s="196">
        <v>228</v>
      </c>
    </row>
    <row r="39" spans="1:4" s="10" customFormat="1" ht="18" customHeight="1">
      <c r="A39" s="170" t="s">
        <v>33</v>
      </c>
      <c r="B39" s="35">
        <v>154</v>
      </c>
      <c r="C39" s="196">
        <v>201</v>
      </c>
      <c r="D39" s="196">
        <v>167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9.140625" style="90" customWidth="1"/>
    <col min="2" max="2" width="23.140625" style="90" customWidth="1"/>
    <col min="3" max="3" width="9.140625" style="90" customWidth="1"/>
    <col min="4" max="4" width="23.7109375" style="90" customWidth="1"/>
    <col min="5" max="5" width="9.140625" style="90" customWidth="1"/>
    <col min="6" max="6" width="23.7109375" style="90" customWidth="1"/>
    <col min="7" max="7" width="9.140625" style="90" customWidth="1"/>
    <col min="8" max="8" width="23.7109375" style="90" customWidth="1"/>
    <col min="9" max="9" width="9.140625" style="90" customWidth="1"/>
    <col min="10" max="10" width="23.7109375" style="90" customWidth="1"/>
    <col min="11" max="11" width="9.140625" style="90" customWidth="1"/>
    <col min="12" max="12" width="23.7109375" style="90" customWidth="1"/>
    <col min="13" max="13" width="8.8515625" style="90" customWidth="1"/>
    <col min="14" max="14" width="23.7109375" style="90" customWidth="1"/>
    <col min="15" max="15" width="9.140625" style="90" customWidth="1"/>
    <col min="16" max="16" width="23.7109375" style="90" customWidth="1"/>
    <col min="17" max="17" width="9.140625" style="90" customWidth="1"/>
    <col min="18" max="36" width="9.140625" style="89" customWidth="1"/>
    <col min="37" max="16384" width="9.140625" style="90" customWidth="1"/>
  </cols>
  <sheetData>
    <row r="1" spans="1:17" ht="15.75">
      <c r="A1" s="81" t="s">
        <v>54</v>
      </c>
      <c r="B1" s="81" t="s">
        <v>55</v>
      </c>
      <c r="C1" s="82" t="s">
        <v>56</v>
      </c>
      <c r="D1" s="82"/>
      <c r="E1" s="82" t="s">
        <v>56</v>
      </c>
      <c r="F1" s="86"/>
      <c r="G1" s="87"/>
      <c r="H1" s="77"/>
      <c r="I1" s="77"/>
      <c r="J1" s="87"/>
      <c r="K1" s="87"/>
      <c r="L1" s="87"/>
      <c r="M1" s="77"/>
      <c r="N1" s="77"/>
      <c r="O1" s="77"/>
      <c r="P1" s="88"/>
      <c r="Q1" s="88"/>
    </row>
    <row r="2" spans="1:17" ht="18">
      <c r="A2" s="91">
        <v>1</v>
      </c>
      <c r="B2" s="29" t="s">
        <v>150</v>
      </c>
      <c r="C2" s="102">
        <v>204</v>
      </c>
      <c r="D2" s="29" t="s">
        <v>23</v>
      </c>
      <c r="E2" s="102">
        <v>268</v>
      </c>
      <c r="F2" s="80"/>
      <c r="G2" s="80" t="s">
        <v>56</v>
      </c>
      <c r="H2" s="80"/>
      <c r="I2" s="80"/>
      <c r="J2" s="80"/>
      <c r="K2" s="80"/>
      <c r="L2" s="80"/>
      <c r="M2" s="80"/>
      <c r="N2" s="80"/>
      <c r="O2" s="80"/>
      <c r="P2" s="79"/>
      <c r="Q2" s="79"/>
    </row>
    <row r="3" spans="1:17" ht="18">
      <c r="A3" s="91">
        <v>16</v>
      </c>
      <c r="B3" s="29" t="s">
        <v>23</v>
      </c>
      <c r="C3" s="102">
        <v>235</v>
      </c>
      <c r="D3" s="80" t="s">
        <v>70</v>
      </c>
      <c r="E3" s="92"/>
      <c r="F3" s="103" t="s">
        <v>23</v>
      </c>
      <c r="G3" s="102">
        <v>243</v>
      </c>
      <c r="H3" s="80"/>
      <c r="I3" s="80"/>
      <c r="J3" s="80"/>
      <c r="K3" s="80"/>
      <c r="L3" s="80"/>
      <c r="M3" s="80"/>
      <c r="N3" s="80"/>
      <c r="O3" s="80"/>
      <c r="P3" s="79"/>
      <c r="Q3" s="79"/>
    </row>
    <row r="4" spans="1:17" ht="15.75">
      <c r="A4" s="79"/>
      <c r="B4" s="81" t="s">
        <v>58</v>
      </c>
      <c r="C4" s="82" t="s">
        <v>56</v>
      </c>
      <c r="D4" s="84" t="s">
        <v>92</v>
      </c>
      <c r="E4" s="85"/>
      <c r="F4" s="80"/>
      <c r="G4" s="93"/>
      <c r="H4" s="80"/>
      <c r="I4" s="80"/>
      <c r="J4" s="80"/>
      <c r="K4" s="80"/>
      <c r="L4" s="80"/>
      <c r="M4" s="80"/>
      <c r="N4" s="80"/>
      <c r="O4" s="80"/>
      <c r="P4" s="79"/>
      <c r="Q4" s="79"/>
    </row>
    <row r="5" spans="1:17" ht="18">
      <c r="A5" s="91">
        <v>8</v>
      </c>
      <c r="B5" s="29" t="s">
        <v>184</v>
      </c>
      <c r="C5" s="102">
        <v>211</v>
      </c>
      <c r="D5" s="29" t="s">
        <v>17</v>
      </c>
      <c r="E5" s="102">
        <v>221</v>
      </c>
      <c r="F5" s="87"/>
      <c r="G5" s="83"/>
      <c r="H5" s="80"/>
      <c r="I5" s="80" t="s">
        <v>56</v>
      </c>
      <c r="J5" s="80"/>
      <c r="K5" s="80"/>
      <c r="L5" s="80"/>
      <c r="M5" s="80"/>
      <c r="N5" s="80"/>
      <c r="O5" s="80"/>
      <c r="P5" s="79"/>
      <c r="Q5" s="79"/>
    </row>
    <row r="6" spans="1:17" ht="18">
      <c r="A6" s="91">
        <v>9</v>
      </c>
      <c r="B6" s="29" t="s">
        <v>169</v>
      </c>
      <c r="C6" s="102">
        <v>189</v>
      </c>
      <c r="D6" s="80"/>
      <c r="E6" s="94"/>
      <c r="F6" s="80" t="s">
        <v>93</v>
      </c>
      <c r="G6" s="83"/>
      <c r="H6" s="103" t="s">
        <v>23</v>
      </c>
      <c r="I6" s="102">
        <v>213</v>
      </c>
      <c r="J6" s="79"/>
      <c r="K6" s="80"/>
      <c r="L6" s="80"/>
      <c r="M6" s="80"/>
      <c r="N6" s="80"/>
      <c r="O6" s="80"/>
      <c r="P6" s="79"/>
      <c r="Q6" s="79"/>
    </row>
    <row r="7" spans="1:17" ht="15.75">
      <c r="A7" s="79"/>
      <c r="B7" s="81" t="s">
        <v>59</v>
      </c>
      <c r="C7" s="80" t="s">
        <v>56</v>
      </c>
      <c r="D7" s="80"/>
      <c r="E7" s="80" t="s">
        <v>56</v>
      </c>
      <c r="F7" s="87"/>
      <c r="G7" s="83"/>
      <c r="H7" s="80"/>
      <c r="I7" s="93"/>
      <c r="J7" s="80"/>
      <c r="K7" s="80"/>
      <c r="L7" s="80"/>
      <c r="M7" s="80"/>
      <c r="N7" s="80"/>
      <c r="O7" s="80"/>
      <c r="P7" s="79"/>
      <c r="Q7" s="79"/>
    </row>
    <row r="8" spans="1:17" ht="18">
      <c r="A8" s="91">
        <v>4</v>
      </c>
      <c r="B8" s="29" t="s">
        <v>156</v>
      </c>
      <c r="C8" s="102">
        <v>192</v>
      </c>
      <c r="D8" s="29" t="s">
        <v>156</v>
      </c>
      <c r="E8" s="102">
        <v>215</v>
      </c>
      <c r="F8" s="80"/>
      <c r="G8" s="93" t="s">
        <v>56</v>
      </c>
      <c r="H8" s="80"/>
      <c r="I8" s="93"/>
      <c r="J8" s="80"/>
      <c r="K8" s="80"/>
      <c r="L8" s="80"/>
      <c r="M8" s="80"/>
      <c r="N8" s="80"/>
      <c r="O8" s="80"/>
      <c r="P8" s="79"/>
      <c r="Q8" s="79"/>
    </row>
    <row r="9" spans="1:17" ht="18">
      <c r="A9" s="91">
        <v>13</v>
      </c>
      <c r="B9" s="29" t="s">
        <v>178</v>
      </c>
      <c r="C9" s="102">
        <v>185</v>
      </c>
      <c r="D9" s="80" t="s">
        <v>72</v>
      </c>
      <c r="E9" s="92"/>
      <c r="F9" s="103" t="s">
        <v>147</v>
      </c>
      <c r="G9" s="102">
        <v>179</v>
      </c>
      <c r="H9" s="80"/>
      <c r="I9" s="93"/>
      <c r="J9" s="80"/>
      <c r="K9" s="80"/>
      <c r="L9" s="80"/>
      <c r="M9" s="80"/>
      <c r="N9" s="80"/>
      <c r="O9" s="80"/>
      <c r="P9" s="79"/>
      <c r="Q9" s="79"/>
    </row>
    <row r="10" spans="1:17" ht="15.75">
      <c r="A10" s="79"/>
      <c r="B10" s="81" t="s">
        <v>61</v>
      </c>
      <c r="C10" s="80" t="s">
        <v>56</v>
      </c>
      <c r="D10" s="77" t="s">
        <v>92</v>
      </c>
      <c r="E10" s="83"/>
      <c r="F10" s="80"/>
      <c r="G10" s="80"/>
      <c r="H10" s="80"/>
      <c r="I10" s="93"/>
      <c r="J10" s="80"/>
      <c r="K10" s="80"/>
      <c r="L10" s="80"/>
      <c r="M10" s="80"/>
      <c r="N10" s="80"/>
      <c r="O10" s="80"/>
      <c r="P10" s="79"/>
      <c r="Q10" s="79"/>
    </row>
    <row r="11" spans="1:17" ht="18">
      <c r="A11" s="91">
        <v>5</v>
      </c>
      <c r="B11" s="29" t="s">
        <v>147</v>
      </c>
      <c r="C11" s="102">
        <v>232</v>
      </c>
      <c r="D11" s="29" t="s">
        <v>147</v>
      </c>
      <c r="E11" s="102">
        <v>225</v>
      </c>
      <c r="F11" s="80"/>
      <c r="G11" s="80"/>
      <c r="H11" s="87"/>
      <c r="I11" s="83"/>
      <c r="J11" s="80"/>
      <c r="K11" s="80"/>
      <c r="L11" s="80"/>
      <c r="M11" s="80"/>
      <c r="N11" s="80"/>
      <c r="O11" s="80"/>
      <c r="P11" s="77" t="s">
        <v>100</v>
      </c>
      <c r="Q11" s="80" t="s">
        <v>56</v>
      </c>
    </row>
    <row r="12" spans="1:17" ht="18">
      <c r="A12" s="91">
        <v>12</v>
      </c>
      <c r="B12" s="29" t="s">
        <v>9</v>
      </c>
      <c r="C12" s="102">
        <v>212</v>
      </c>
      <c r="D12" s="80"/>
      <c r="E12" s="94"/>
      <c r="F12" s="80"/>
      <c r="G12" s="80"/>
      <c r="H12" s="77" t="s">
        <v>71</v>
      </c>
      <c r="I12" s="83"/>
      <c r="J12" s="104"/>
      <c r="K12" s="95"/>
      <c r="L12" s="95"/>
      <c r="M12" s="95"/>
      <c r="N12" s="95"/>
      <c r="O12" s="95"/>
      <c r="P12" s="29" t="s">
        <v>189</v>
      </c>
      <c r="Q12" s="102">
        <v>187</v>
      </c>
    </row>
    <row r="13" spans="1:17" ht="18">
      <c r="A13" s="79"/>
      <c r="B13" s="81" t="s">
        <v>62</v>
      </c>
      <c r="C13" s="80" t="s">
        <v>56</v>
      </c>
      <c r="D13" s="80"/>
      <c r="E13" s="80" t="s">
        <v>56</v>
      </c>
      <c r="F13" s="80"/>
      <c r="G13" s="80"/>
      <c r="H13" s="80"/>
      <c r="I13" s="93"/>
      <c r="J13" s="80"/>
      <c r="K13" s="80"/>
      <c r="L13" s="80"/>
      <c r="M13" s="80"/>
      <c r="N13" s="80"/>
      <c r="O13" s="80"/>
      <c r="P13" s="30"/>
      <c r="Q13" s="203"/>
    </row>
    <row r="14" spans="1:17" ht="18">
      <c r="A14" s="91">
        <v>2</v>
      </c>
      <c r="B14" s="29" t="s">
        <v>26</v>
      </c>
      <c r="C14" s="102">
        <v>259</v>
      </c>
      <c r="D14" s="29" t="s">
        <v>26</v>
      </c>
      <c r="E14" s="102">
        <v>154</v>
      </c>
      <c r="F14" s="80"/>
      <c r="G14" s="80" t="s">
        <v>56</v>
      </c>
      <c r="H14" s="80"/>
      <c r="I14" s="93"/>
      <c r="J14" s="80"/>
      <c r="K14" s="80"/>
      <c r="L14" s="80"/>
      <c r="M14" s="80"/>
      <c r="N14" s="80"/>
      <c r="O14" s="80"/>
      <c r="P14" s="96" t="s">
        <v>92</v>
      </c>
      <c r="Q14" s="93"/>
    </row>
    <row r="15" spans="1:17" ht="18">
      <c r="A15" s="91">
        <v>15</v>
      </c>
      <c r="B15" s="29" t="s">
        <v>25</v>
      </c>
      <c r="C15" s="102">
        <v>246</v>
      </c>
      <c r="D15" s="31" t="s">
        <v>73</v>
      </c>
      <c r="E15" s="83"/>
      <c r="F15" s="103" t="s">
        <v>19</v>
      </c>
      <c r="G15" s="102">
        <v>202</v>
      </c>
      <c r="H15" s="87"/>
      <c r="I15" s="97"/>
      <c r="J15" s="79"/>
      <c r="K15" s="80"/>
      <c r="L15" s="80"/>
      <c r="M15" s="80"/>
      <c r="N15" s="80"/>
      <c r="O15" s="80"/>
      <c r="P15" s="80"/>
      <c r="Q15" s="93"/>
    </row>
    <row r="16" spans="1:17" ht="15.75">
      <c r="A16" s="79"/>
      <c r="B16" s="81" t="s">
        <v>64</v>
      </c>
      <c r="C16" s="80" t="s">
        <v>56</v>
      </c>
      <c r="D16" s="77" t="s">
        <v>92</v>
      </c>
      <c r="E16" s="83"/>
      <c r="F16" s="80"/>
      <c r="G16" s="93"/>
      <c r="H16" s="80"/>
      <c r="I16" s="93"/>
      <c r="J16" s="80"/>
      <c r="K16" s="80"/>
      <c r="L16" s="80"/>
      <c r="M16" s="80"/>
      <c r="N16" s="80"/>
      <c r="O16" s="80"/>
      <c r="P16" s="80"/>
      <c r="Q16" s="93"/>
    </row>
    <row r="17" spans="1:17" ht="18">
      <c r="A17" s="91">
        <v>7</v>
      </c>
      <c r="B17" s="29" t="s">
        <v>170</v>
      </c>
      <c r="C17" s="102">
        <v>166</v>
      </c>
      <c r="D17" s="29" t="s">
        <v>19</v>
      </c>
      <c r="E17" s="102">
        <v>230</v>
      </c>
      <c r="F17" s="87"/>
      <c r="G17" s="83"/>
      <c r="H17" s="80"/>
      <c r="I17" s="93" t="s">
        <v>56</v>
      </c>
      <c r="J17" s="80"/>
      <c r="K17" s="80"/>
      <c r="L17" s="80"/>
      <c r="M17" s="80"/>
      <c r="N17" s="80"/>
      <c r="O17" s="80"/>
      <c r="P17" s="80"/>
      <c r="Q17" s="93"/>
    </row>
    <row r="18" spans="1:17" ht="18">
      <c r="A18" s="91">
        <v>10</v>
      </c>
      <c r="B18" s="29" t="s">
        <v>19</v>
      </c>
      <c r="C18" s="102">
        <v>231</v>
      </c>
      <c r="D18" s="80"/>
      <c r="E18" s="80"/>
      <c r="F18" s="80" t="s">
        <v>97</v>
      </c>
      <c r="G18" s="83"/>
      <c r="H18" s="103" t="s">
        <v>28</v>
      </c>
      <c r="I18" s="102">
        <v>209</v>
      </c>
      <c r="J18" s="80"/>
      <c r="K18" s="80"/>
      <c r="L18" s="80"/>
      <c r="M18" s="80"/>
      <c r="N18" s="80"/>
      <c r="O18" s="80"/>
      <c r="P18" s="223" t="s">
        <v>23</v>
      </c>
      <c r="Q18" s="222"/>
    </row>
    <row r="19" spans="1:17" ht="15.75">
      <c r="A19" s="79"/>
      <c r="B19" s="81" t="s">
        <v>66</v>
      </c>
      <c r="C19" s="80" t="s">
        <v>56</v>
      </c>
      <c r="D19" s="80"/>
      <c r="E19" s="80" t="s">
        <v>56</v>
      </c>
      <c r="F19" s="87"/>
      <c r="G19" s="83"/>
      <c r="H19" s="80"/>
      <c r="I19" s="80"/>
      <c r="J19" s="80"/>
      <c r="K19" s="80"/>
      <c r="L19" s="80"/>
      <c r="M19" s="80"/>
      <c r="N19" s="80"/>
      <c r="O19" s="80"/>
      <c r="P19" s="218" t="s">
        <v>65</v>
      </c>
      <c r="Q19" s="219"/>
    </row>
    <row r="20" spans="1:17" ht="18">
      <c r="A20" s="91">
        <v>3</v>
      </c>
      <c r="B20" s="29" t="s">
        <v>166</v>
      </c>
      <c r="C20" s="102">
        <v>243</v>
      </c>
      <c r="D20" s="29" t="s">
        <v>166</v>
      </c>
      <c r="E20" s="102">
        <v>177</v>
      </c>
      <c r="F20" s="80"/>
      <c r="G20" s="93" t="s">
        <v>56</v>
      </c>
      <c r="H20" s="80"/>
      <c r="I20" s="80"/>
      <c r="J20" s="80"/>
      <c r="K20" s="80"/>
      <c r="L20" s="80"/>
      <c r="M20" s="80"/>
      <c r="N20" s="80"/>
      <c r="O20" s="80" t="s">
        <v>56</v>
      </c>
      <c r="P20" s="220" t="s">
        <v>67</v>
      </c>
      <c r="Q20" s="221"/>
    </row>
    <row r="21" spans="1:17" ht="18">
      <c r="A21" s="91">
        <v>14</v>
      </c>
      <c r="B21" s="29" t="s">
        <v>5</v>
      </c>
      <c r="C21" s="102">
        <v>214</v>
      </c>
      <c r="D21" s="80" t="s">
        <v>75</v>
      </c>
      <c r="E21" s="83"/>
      <c r="F21" s="103" t="s">
        <v>28</v>
      </c>
      <c r="G21" s="102">
        <v>266</v>
      </c>
      <c r="H21" s="80"/>
      <c r="I21" s="80"/>
      <c r="J21" s="80"/>
      <c r="K21" s="80"/>
      <c r="L21" s="80"/>
      <c r="M21" s="78" t="s">
        <v>83</v>
      </c>
      <c r="N21" s="29" t="s">
        <v>28</v>
      </c>
      <c r="O21" s="102">
        <v>161</v>
      </c>
      <c r="P21" s="80"/>
      <c r="Q21" s="93"/>
    </row>
    <row r="22" spans="1:17" ht="15.75">
      <c r="A22" s="79"/>
      <c r="B22" s="81" t="s">
        <v>69</v>
      </c>
      <c r="C22" s="80" t="s">
        <v>56</v>
      </c>
      <c r="D22" s="77" t="s">
        <v>92</v>
      </c>
      <c r="E22" s="83"/>
      <c r="F22" s="80"/>
      <c r="G22" s="80"/>
      <c r="H22" s="80"/>
      <c r="I22" s="80"/>
      <c r="J22" s="80"/>
      <c r="K22" s="80"/>
      <c r="L22" s="80"/>
      <c r="M22" s="80"/>
      <c r="N22" s="80"/>
      <c r="O22" s="97"/>
      <c r="P22" s="80"/>
      <c r="Q22" s="93"/>
    </row>
    <row r="23" spans="1:17" ht="18">
      <c r="A23" s="91">
        <v>6</v>
      </c>
      <c r="B23" s="29" t="s">
        <v>185</v>
      </c>
      <c r="C23" s="102">
        <v>199</v>
      </c>
      <c r="D23" s="29" t="s">
        <v>28</v>
      </c>
      <c r="E23" s="102">
        <v>198</v>
      </c>
      <c r="F23" s="80"/>
      <c r="G23" s="80"/>
      <c r="H23" s="80"/>
      <c r="I23" s="80"/>
      <c r="J23" s="80"/>
      <c r="K23" s="80"/>
      <c r="L23" s="80"/>
      <c r="M23" s="80"/>
      <c r="N23" s="80"/>
      <c r="O23" s="97"/>
      <c r="P23" s="80"/>
      <c r="Q23" s="93"/>
    </row>
    <row r="24" spans="1:17" ht="18">
      <c r="A24" s="91">
        <v>11</v>
      </c>
      <c r="B24" s="29" t="s">
        <v>7</v>
      </c>
      <c r="C24" s="102">
        <v>190</v>
      </c>
      <c r="D24" s="80"/>
      <c r="E24" s="80"/>
      <c r="F24" s="80"/>
      <c r="G24" s="80"/>
      <c r="H24" s="80"/>
      <c r="I24" s="80"/>
      <c r="J24" s="80"/>
      <c r="K24" s="87"/>
      <c r="L24" s="80"/>
      <c r="M24" s="80"/>
      <c r="N24" s="80"/>
      <c r="O24" s="97"/>
      <c r="P24" s="80"/>
      <c r="Q24" s="93"/>
    </row>
    <row r="25" spans="1:17" ht="15">
      <c r="A25" s="80"/>
      <c r="B25" s="98"/>
      <c r="C25" s="80"/>
      <c r="D25" s="80"/>
      <c r="E25" s="80"/>
      <c r="F25" s="80"/>
      <c r="G25" s="80"/>
      <c r="H25" s="80"/>
      <c r="I25" s="80"/>
      <c r="J25" s="80"/>
      <c r="K25" s="80" t="s">
        <v>56</v>
      </c>
      <c r="L25" s="80"/>
      <c r="M25" s="80"/>
      <c r="N25" s="80"/>
      <c r="O25" s="97"/>
      <c r="P25" s="80"/>
      <c r="Q25" s="93"/>
    </row>
    <row r="26" spans="1:17" ht="18">
      <c r="A26" s="78"/>
      <c r="B26" s="87"/>
      <c r="C26" s="79"/>
      <c r="D26" s="79"/>
      <c r="E26" s="79"/>
      <c r="F26" s="79"/>
      <c r="G26" s="79"/>
      <c r="H26" s="79"/>
      <c r="I26" s="78" t="s">
        <v>115</v>
      </c>
      <c r="J26" s="29" t="s">
        <v>147</v>
      </c>
      <c r="K26" s="102">
        <v>234</v>
      </c>
      <c r="L26" s="79"/>
      <c r="M26" s="79"/>
      <c r="N26" s="79"/>
      <c r="O26" s="97"/>
      <c r="P26" s="80" t="s">
        <v>100</v>
      </c>
      <c r="Q26" s="93" t="s">
        <v>56</v>
      </c>
    </row>
    <row r="27" spans="1:17" ht="18">
      <c r="A27" s="78"/>
      <c r="B27" s="87"/>
      <c r="C27" s="87"/>
      <c r="D27" s="79" t="s">
        <v>76</v>
      </c>
      <c r="E27" s="80" t="s">
        <v>56</v>
      </c>
      <c r="F27" s="80" t="s">
        <v>57</v>
      </c>
      <c r="G27" s="80" t="s">
        <v>56</v>
      </c>
      <c r="H27" s="79"/>
      <c r="I27" s="79"/>
      <c r="J27" s="79"/>
      <c r="K27" s="93"/>
      <c r="L27" s="79"/>
      <c r="M27" s="79"/>
      <c r="N27" s="88" t="s">
        <v>96</v>
      </c>
      <c r="O27" s="97"/>
      <c r="P27" s="103" t="s">
        <v>7</v>
      </c>
      <c r="Q27" s="202">
        <v>167</v>
      </c>
    </row>
    <row r="28" spans="1:17" ht="18">
      <c r="A28" s="78"/>
      <c r="B28" s="87"/>
      <c r="C28" s="78" t="s">
        <v>85</v>
      </c>
      <c r="D28" s="29" t="s">
        <v>150</v>
      </c>
      <c r="E28" s="102">
        <v>211</v>
      </c>
      <c r="F28" s="29" t="s">
        <v>169</v>
      </c>
      <c r="G28" s="102">
        <v>153</v>
      </c>
      <c r="H28" s="80"/>
      <c r="I28" s="80" t="s">
        <v>56</v>
      </c>
      <c r="J28" s="79"/>
      <c r="K28" s="93"/>
      <c r="L28" s="79"/>
      <c r="M28" s="80" t="s">
        <v>56</v>
      </c>
      <c r="N28" s="80"/>
      <c r="O28" s="97"/>
      <c r="P28" s="30"/>
      <c r="Q28" s="31"/>
    </row>
    <row r="29" spans="1:17" ht="18">
      <c r="A29" s="78"/>
      <c r="B29" s="87"/>
      <c r="C29" s="78" t="s">
        <v>86</v>
      </c>
      <c r="D29" s="29" t="s">
        <v>169</v>
      </c>
      <c r="E29" s="102">
        <v>217</v>
      </c>
      <c r="F29" s="87"/>
      <c r="G29" s="83"/>
      <c r="H29" s="103" t="s">
        <v>166</v>
      </c>
      <c r="I29" s="102">
        <v>202</v>
      </c>
      <c r="J29" s="88" t="s">
        <v>82</v>
      </c>
      <c r="K29" s="93"/>
      <c r="L29" s="103" t="s">
        <v>147</v>
      </c>
      <c r="M29" s="102">
        <v>168</v>
      </c>
      <c r="N29" s="80"/>
      <c r="O29" s="97"/>
      <c r="P29" s="99" t="s">
        <v>92</v>
      </c>
      <c r="Q29" s="77"/>
    </row>
    <row r="30" spans="1:17" ht="15">
      <c r="A30" s="78"/>
      <c r="B30" s="87"/>
      <c r="C30" s="78"/>
      <c r="D30" s="98"/>
      <c r="E30" s="80"/>
      <c r="F30" s="87"/>
      <c r="G30" s="93" t="s">
        <v>56</v>
      </c>
      <c r="H30" s="98"/>
      <c r="I30" s="93"/>
      <c r="J30" s="79"/>
      <c r="K30" s="93"/>
      <c r="L30" s="79"/>
      <c r="M30" s="97"/>
      <c r="N30" s="86"/>
      <c r="O30" s="97"/>
      <c r="P30" s="77"/>
      <c r="Q30" s="77"/>
    </row>
    <row r="31" spans="1:17" ht="18">
      <c r="A31" s="78"/>
      <c r="B31" s="87"/>
      <c r="C31" s="78"/>
      <c r="D31" s="98"/>
      <c r="E31" s="78" t="s">
        <v>81</v>
      </c>
      <c r="F31" s="29" t="s">
        <v>166</v>
      </c>
      <c r="G31" s="102">
        <v>222</v>
      </c>
      <c r="H31" s="87"/>
      <c r="I31" s="93"/>
      <c r="J31" s="87"/>
      <c r="K31" s="93"/>
      <c r="L31" s="79"/>
      <c r="M31" s="97"/>
      <c r="N31" s="86"/>
      <c r="O31" s="97"/>
      <c r="P31" s="77"/>
      <c r="Q31" s="77"/>
    </row>
    <row r="32" spans="1:17" ht="18">
      <c r="A32" s="78"/>
      <c r="B32" s="87"/>
      <c r="C32" s="78"/>
      <c r="D32" s="98"/>
      <c r="E32" s="78"/>
      <c r="F32" s="30"/>
      <c r="G32" s="80"/>
      <c r="H32" s="88" t="s">
        <v>74</v>
      </c>
      <c r="I32" s="93"/>
      <c r="J32" s="103" t="s">
        <v>26</v>
      </c>
      <c r="K32" s="102">
        <v>160</v>
      </c>
      <c r="L32" s="79"/>
      <c r="M32" s="97"/>
      <c r="N32" s="86"/>
      <c r="O32" s="97"/>
      <c r="P32" s="77"/>
      <c r="Q32" s="77"/>
    </row>
    <row r="33" spans="1:17" ht="15">
      <c r="A33" s="78"/>
      <c r="B33" s="87"/>
      <c r="C33" s="87"/>
      <c r="D33" s="79" t="s">
        <v>79</v>
      </c>
      <c r="E33" s="80" t="s">
        <v>56</v>
      </c>
      <c r="F33" s="80" t="s">
        <v>60</v>
      </c>
      <c r="G33" s="80" t="s">
        <v>56</v>
      </c>
      <c r="H33" s="87"/>
      <c r="I33" s="97"/>
      <c r="J33" s="79"/>
      <c r="K33" s="79"/>
      <c r="L33" s="79"/>
      <c r="M33" s="97"/>
      <c r="N33" s="86"/>
      <c r="O33" s="93" t="s">
        <v>56</v>
      </c>
      <c r="P33" s="77" t="s">
        <v>92</v>
      </c>
      <c r="Q33" s="77"/>
    </row>
    <row r="34" spans="1:17" ht="18">
      <c r="A34" s="78"/>
      <c r="B34" s="87"/>
      <c r="C34" s="78" t="s">
        <v>89</v>
      </c>
      <c r="D34" s="29" t="s">
        <v>178</v>
      </c>
      <c r="E34" s="102">
        <v>172</v>
      </c>
      <c r="F34" s="29" t="s">
        <v>178</v>
      </c>
      <c r="G34" s="102">
        <v>179</v>
      </c>
      <c r="H34" s="87"/>
      <c r="I34" s="93" t="s">
        <v>56</v>
      </c>
      <c r="J34" s="87"/>
      <c r="K34" s="87"/>
      <c r="L34" s="87"/>
      <c r="M34" s="97"/>
      <c r="N34" s="103" t="s">
        <v>7</v>
      </c>
      <c r="O34" s="102">
        <v>176</v>
      </c>
      <c r="P34" s="100" t="s">
        <v>92</v>
      </c>
      <c r="Q34" s="77"/>
    </row>
    <row r="35" spans="1:17" ht="18">
      <c r="A35" s="78"/>
      <c r="B35" s="87"/>
      <c r="C35" s="78" t="s">
        <v>90</v>
      </c>
      <c r="D35" s="29" t="s">
        <v>9</v>
      </c>
      <c r="E35" s="102">
        <v>145</v>
      </c>
      <c r="F35" s="87"/>
      <c r="G35" s="83"/>
      <c r="H35" s="103" t="s">
        <v>26</v>
      </c>
      <c r="I35" s="102">
        <v>246</v>
      </c>
      <c r="J35" s="87"/>
      <c r="K35" s="87"/>
      <c r="L35" s="88" t="s">
        <v>91</v>
      </c>
      <c r="M35" s="97"/>
      <c r="N35" s="86"/>
      <c r="O35" s="86"/>
      <c r="P35" s="86"/>
      <c r="Q35" s="86"/>
    </row>
    <row r="36" spans="1:17" ht="15">
      <c r="A36" s="78"/>
      <c r="B36" s="87"/>
      <c r="C36" s="78"/>
      <c r="D36" s="98"/>
      <c r="E36" s="80"/>
      <c r="F36" s="87"/>
      <c r="G36" s="93" t="s">
        <v>56</v>
      </c>
      <c r="H36" s="87"/>
      <c r="I36" s="80"/>
      <c r="J36" s="98"/>
      <c r="K36" s="87"/>
      <c r="L36" s="87"/>
      <c r="M36" s="97"/>
      <c r="N36" s="86"/>
      <c r="O36" s="86"/>
      <c r="P36" s="87"/>
      <c r="Q36" s="86"/>
    </row>
    <row r="37" spans="1:17" ht="18">
      <c r="A37" s="78"/>
      <c r="B37" s="87"/>
      <c r="C37" s="78"/>
      <c r="D37" s="98"/>
      <c r="E37" s="78" t="s">
        <v>80</v>
      </c>
      <c r="F37" s="29" t="s">
        <v>26</v>
      </c>
      <c r="G37" s="102">
        <v>222</v>
      </c>
      <c r="H37" s="77"/>
      <c r="I37" s="80"/>
      <c r="J37" s="98"/>
      <c r="K37" s="80" t="s">
        <v>56</v>
      </c>
      <c r="L37" s="87"/>
      <c r="M37" s="97"/>
      <c r="N37" s="86"/>
      <c r="O37" s="86"/>
      <c r="P37" s="87"/>
      <c r="Q37" s="86"/>
    </row>
    <row r="38" spans="1:17" ht="18">
      <c r="A38" s="78"/>
      <c r="B38" s="87"/>
      <c r="C38" s="78"/>
      <c r="D38" s="98"/>
      <c r="E38" s="78"/>
      <c r="F38" s="98"/>
      <c r="G38" s="80"/>
      <c r="H38" s="77"/>
      <c r="I38" s="78" t="s">
        <v>116</v>
      </c>
      <c r="J38" s="29" t="s">
        <v>19</v>
      </c>
      <c r="K38" s="102">
        <v>222</v>
      </c>
      <c r="L38" s="87"/>
      <c r="M38" s="97"/>
      <c r="N38" s="86"/>
      <c r="O38" s="86"/>
      <c r="P38" s="87"/>
      <c r="Q38" s="86"/>
    </row>
    <row r="39" spans="1:17" ht="15">
      <c r="A39" s="78"/>
      <c r="B39" s="87"/>
      <c r="C39" s="87"/>
      <c r="D39" s="79" t="s">
        <v>84</v>
      </c>
      <c r="E39" s="80" t="s">
        <v>56</v>
      </c>
      <c r="F39" s="79" t="s">
        <v>63</v>
      </c>
      <c r="G39" s="80" t="s">
        <v>56</v>
      </c>
      <c r="H39" s="87"/>
      <c r="I39" s="80"/>
      <c r="J39" s="87"/>
      <c r="K39" s="97"/>
      <c r="L39" s="87"/>
      <c r="M39" s="93" t="s">
        <v>56</v>
      </c>
      <c r="N39" s="80"/>
      <c r="O39" s="80"/>
      <c r="P39" s="87"/>
      <c r="Q39" s="86"/>
    </row>
    <row r="40" spans="1:17" ht="18">
      <c r="A40" s="78"/>
      <c r="B40" s="87"/>
      <c r="C40" s="78" t="s">
        <v>94</v>
      </c>
      <c r="D40" s="29" t="s">
        <v>25</v>
      </c>
      <c r="E40" s="102">
        <v>229</v>
      </c>
      <c r="F40" s="29" t="s">
        <v>25</v>
      </c>
      <c r="G40" s="102">
        <v>192</v>
      </c>
      <c r="H40" s="87"/>
      <c r="I40" s="80" t="s">
        <v>56</v>
      </c>
      <c r="J40" s="87"/>
      <c r="K40" s="83"/>
      <c r="L40" s="103" t="s">
        <v>7</v>
      </c>
      <c r="M40" s="102">
        <v>174</v>
      </c>
      <c r="N40" s="80"/>
      <c r="O40" s="80"/>
      <c r="P40" s="86" t="s">
        <v>92</v>
      </c>
      <c r="Q40" s="86"/>
    </row>
    <row r="41" spans="1:17" ht="18">
      <c r="A41" s="78"/>
      <c r="B41" s="87"/>
      <c r="C41" s="78" t="s">
        <v>95</v>
      </c>
      <c r="D41" s="29" t="s">
        <v>170</v>
      </c>
      <c r="E41" s="102">
        <v>175</v>
      </c>
      <c r="F41" s="87"/>
      <c r="G41" s="83"/>
      <c r="H41" s="103" t="s">
        <v>25</v>
      </c>
      <c r="I41" s="102">
        <v>181</v>
      </c>
      <c r="J41" s="79" t="s">
        <v>87</v>
      </c>
      <c r="K41" s="83"/>
      <c r="L41" s="87"/>
      <c r="M41" s="87"/>
      <c r="N41" s="87"/>
      <c r="O41" s="87"/>
      <c r="P41" s="86"/>
      <c r="Q41" s="86"/>
    </row>
    <row r="42" spans="1:17" ht="15">
      <c r="A42" s="78"/>
      <c r="B42" s="87"/>
      <c r="C42" s="78"/>
      <c r="D42" s="98"/>
      <c r="E42" s="80"/>
      <c r="F42" s="77"/>
      <c r="G42" s="93" t="s">
        <v>56</v>
      </c>
      <c r="H42" s="98"/>
      <c r="I42" s="93"/>
      <c r="J42" s="77"/>
      <c r="K42" s="83"/>
      <c r="L42" s="87"/>
      <c r="M42" s="87"/>
      <c r="N42" s="87"/>
      <c r="O42" s="87"/>
      <c r="P42" s="86"/>
      <c r="Q42" s="86"/>
    </row>
    <row r="43" spans="1:17" ht="18">
      <c r="A43" s="78"/>
      <c r="B43" s="87"/>
      <c r="C43" s="78"/>
      <c r="D43" s="98"/>
      <c r="E43" s="78" t="s">
        <v>77</v>
      </c>
      <c r="F43" s="29" t="s">
        <v>156</v>
      </c>
      <c r="G43" s="102">
        <v>163</v>
      </c>
      <c r="H43" s="98"/>
      <c r="I43" s="93"/>
      <c r="J43" s="87"/>
      <c r="K43" s="93" t="s">
        <v>56</v>
      </c>
      <c r="L43" s="87"/>
      <c r="M43" s="87"/>
      <c r="N43" s="87"/>
      <c r="O43" s="87"/>
      <c r="P43" s="86"/>
      <c r="Q43" s="86"/>
    </row>
    <row r="44" spans="1:17" ht="18">
      <c r="A44" s="78"/>
      <c r="B44" s="87"/>
      <c r="C44" s="78"/>
      <c r="D44" s="98"/>
      <c r="E44" s="80"/>
      <c r="F44" s="77"/>
      <c r="G44" s="80"/>
      <c r="H44" s="88" t="s">
        <v>78</v>
      </c>
      <c r="I44" s="93"/>
      <c r="J44" s="103" t="s">
        <v>7</v>
      </c>
      <c r="K44" s="102">
        <v>245</v>
      </c>
      <c r="L44" s="87"/>
      <c r="M44" s="87"/>
      <c r="N44" s="87"/>
      <c r="O44" s="87"/>
      <c r="P44" s="86"/>
      <c r="Q44" s="86"/>
    </row>
    <row r="45" spans="1:17" ht="15">
      <c r="A45" s="78"/>
      <c r="B45" s="87"/>
      <c r="C45" s="87"/>
      <c r="D45" s="79" t="s">
        <v>88</v>
      </c>
      <c r="E45" s="80" t="s">
        <v>56</v>
      </c>
      <c r="F45" s="79" t="s">
        <v>68</v>
      </c>
      <c r="G45" s="80" t="s">
        <v>56</v>
      </c>
      <c r="H45" s="87"/>
      <c r="I45" s="93"/>
      <c r="J45" s="87"/>
      <c r="K45" s="87"/>
      <c r="L45" s="87"/>
      <c r="M45" s="87"/>
      <c r="N45" s="87"/>
      <c r="O45" s="87"/>
      <c r="P45" s="86"/>
      <c r="Q45" s="86"/>
    </row>
    <row r="46" spans="1:17" ht="18">
      <c r="A46" s="78"/>
      <c r="B46" s="87"/>
      <c r="C46" s="78" t="s">
        <v>98</v>
      </c>
      <c r="D46" s="29" t="s">
        <v>5</v>
      </c>
      <c r="E46" s="102">
        <v>210</v>
      </c>
      <c r="F46" s="29" t="s">
        <v>7</v>
      </c>
      <c r="G46" s="102">
        <v>203</v>
      </c>
      <c r="H46" s="87"/>
      <c r="I46" s="93" t="s">
        <v>56</v>
      </c>
      <c r="J46" s="87"/>
      <c r="K46" s="87"/>
      <c r="L46" s="87"/>
      <c r="M46" s="87"/>
      <c r="N46" s="87"/>
      <c r="O46" s="87"/>
      <c r="P46" s="86"/>
      <c r="Q46" s="86"/>
    </row>
    <row r="47" spans="1:17" ht="18">
      <c r="A47" s="78"/>
      <c r="B47" s="87"/>
      <c r="C47" s="78" t="s">
        <v>99</v>
      </c>
      <c r="D47" s="29" t="s">
        <v>7</v>
      </c>
      <c r="E47" s="102">
        <v>212</v>
      </c>
      <c r="F47" s="87"/>
      <c r="G47" s="83"/>
      <c r="H47" s="103" t="s">
        <v>7</v>
      </c>
      <c r="I47" s="102">
        <v>195</v>
      </c>
      <c r="J47" s="87"/>
      <c r="K47" s="87"/>
      <c r="L47" s="87"/>
      <c r="M47" s="87"/>
      <c r="N47" s="87"/>
      <c r="O47" s="87"/>
      <c r="P47" s="86"/>
      <c r="Q47" s="80" t="s">
        <v>92</v>
      </c>
    </row>
    <row r="48" spans="1:17" ht="15">
      <c r="A48" s="78"/>
      <c r="B48" s="87"/>
      <c r="C48" s="87"/>
      <c r="D48" s="87"/>
      <c r="E48" s="87"/>
      <c r="F48" s="79" t="s">
        <v>92</v>
      </c>
      <c r="G48" s="93" t="s">
        <v>56</v>
      </c>
      <c r="H48" s="87"/>
      <c r="I48" s="87"/>
      <c r="J48" s="87"/>
      <c r="K48" s="87"/>
      <c r="L48" s="77" t="s">
        <v>92</v>
      </c>
      <c r="M48" s="87"/>
      <c r="N48" s="87"/>
      <c r="O48" s="87"/>
      <c r="P48" s="87"/>
      <c r="Q48" s="86"/>
    </row>
    <row r="49" spans="1:17" ht="18">
      <c r="A49" s="78"/>
      <c r="B49" s="87"/>
      <c r="C49" s="87"/>
      <c r="D49" s="87"/>
      <c r="E49" s="78" t="s">
        <v>117</v>
      </c>
      <c r="F49" s="29" t="s">
        <v>17</v>
      </c>
      <c r="G49" s="102">
        <v>186</v>
      </c>
      <c r="H49" s="87"/>
      <c r="I49" s="87"/>
      <c r="J49" s="87"/>
      <c r="K49" s="87"/>
      <c r="L49" s="87"/>
      <c r="M49" s="87"/>
      <c r="N49" s="87"/>
      <c r="O49" s="87"/>
      <c r="P49" s="87"/>
      <c r="Q49" s="86"/>
    </row>
    <row r="50" spans="1:17" ht="15">
      <c r="A50" s="78"/>
      <c r="B50" s="87"/>
      <c r="C50" s="87"/>
      <c r="D50" s="87"/>
      <c r="E50" s="87"/>
      <c r="F50" s="87"/>
      <c r="G50" s="87"/>
      <c r="H50" s="87"/>
      <c r="I50" s="77"/>
      <c r="J50" s="86"/>
      <c r="K50" s="86"/>
      <c r="L50" s="86"/>
      <c r="M50" s="86"/>
      <c r="N50" s="86"/>
      <c r="O50" s="86"/>
      <c r="P50" s="87"/>
      <c r="Q50" s="86"/>
    </row>
    <row r="51" spans="1:17" ht="1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7" ht="15">
      <c r="A52" s="89"/>
      <c r="B52" s="89"/>
      <c r="C52" s="89"/>
      <c r="D52" s="89"/>
      <c r="E52" s="89"/>
      <c r="F52" s="101"/>
      <c r="G52" s="101"/>
      <c r="H52" s="101"/>
      <c r="I52" s="101"/>
      <c r="J52" s="101"/>
      <c r="K52" s="101"/>
      <c r="L52" s="101"/>
      <c r="M52" s="89"/>
      <c r="N52" s="89"/>
      <c r="O52" s="89"/>
      <c r="P52" s="89"/>
      <c r="Q52" s="89"/>
    </row>
    <row r="53" spans="1:17" ht="15">
      <c r="A53" s="89"/>
      <c r="B53" s="89"/>
      <c r="C53" s="89"/>
      <c r="D53" s="89"/>
      <c r="E53" s="101"/>
      <c r="F53" s="101"/>
      <c r="G53" s="101"/>
      <c r="H53" s="101"/>
      <c r="I53" s="101"/>
      <c r="J53" s="101"/>
      <c r="K53" s="101"/>
      <c r="L53" s="101"/>
      <c r="M53" s="89"/>
      <c r="N53" s="89"/>
      <c r="O53" s="89"/>
      <c r="P53" s="89"/>
      <c r="Q53" s="89"/>
    </row>
    <row r="54" spans="1:17" ht="15">
      <c r="A54" s="89"/>
      <c r="B54" s="89"/>
      <c r="C54" s="89"/>
      <c r="D54" s="89"/>
      <c r="E54" s="101"/>
      <c r="F54" s="101"/>
      <c r="G54" s="101"/>
      <c r="H54" s="101"/>
      <c r="I54" s="101"/>
      <c r="J54" s="101"/>
      <c r="K54" s="101"/>
      <c r="L54" s="101"/>
      <c r="M54" s="89"/>
      <c r="N54" s="89"/>
      <c r="O54" s="89"/>
      <c r="P54" s="89"/>
      <c r="Q54" s="89"/>
    </row>
    <row r="55" spans="1:17" ht="15">
      <c r="A55" s="89"/>
      <c r="B55" s="89"/>
      <c r="C55" s="89"/>
      <c r="D55" s="89"/>
      <c r="E55" s="101"/>
      <c r="F55" s="101"/>
      <c r="G55" s="101"/>
      <c r="H55" s="101"/>
      <c r="I55" s="101"/>
      <c r="J55" s="101"/>
      <c r="K55" s="101"/>
      <c r="L55" s="101"/>
      <c r="M55" s="89"/>
      <c r="N55" s="89"/>
      <c r="O55" s="89"/>
      <c r="P55" s="89"/>
      <c r="Q55" s="89"/>
    </row>
    <row r="56" spans="1:17" ht="15">
      <c r="A56" s="89"/>
      <c r="B56" s="89"/>
      <c r="C56" s="89"/>
      <c r="D56" s="89"/>
      <c r="E56" s="101"/>
      <c r="F56" s="101"/>
      <c r="G56" s="101"/>
      <c r="H56" s="101"/>
      <c r="I56" s="101"/>
      <c r="J56" s="101"/>
      <c r="K56" s="101"/>
      <c r="L56" s="101"/>
      <c r="M56" s="89"/>
      <c r="N56" s="89"/>
      <c r="O56" s="89"/>
      <c r="P56" s="89"/>
      <c r="Q56" s="89"/>
    </row>
    <row r="57" spans="1:17" ht="15">
      <c r="A57" s="89"/>
      <c r="B57" s="89"/>
      <c r="C57" s="89"/>
      <c r="D57" s="89"/>
      <c r="E57" s="101"/>
      <c r="F57" s="101"/>
      <c r="G57" s="101"/>
      <c r="H57" s="101"/>
      <c r="I57" s="101"/>
      <c r="J57" s="101"/>
      <c r="K57" s="101"/>
      <c r="L57" s="101"/>
      <c r="M57" s="89"/>
      <c r="N57" s="89"/>
      <c r="O57" s="89"/>
      <c r="P57" s="89"/>
      <c r="Q57" s="89"/>
    </row>
    <row r="58" spans="1:17" ht="15">
      <c r="A58" s="89"/>
      <c r="B58" s="89"/>
      <c r="C58" s="89"/>
      <c r="D58" s="89"/>
      <c r="E58" s="101"/>
      <c r="F58" s="101"/>
      <c r="G58" s="101"/>
      <c r="H58" s="101"/>
      <c r="I58" s="101"/>
      <c r="J58" s="101"/>
      <c r="K58" s="101"/>
      <c r="L58" s="101"/>
      <c r="M58" s="89"/>
      <c r="N58" s="89"/>
      <c r="O58" s="89"/>
      <c r="P58" s="89"/>
      <c r="Q58" s="89"/>
    </row>
    <row r="59" spans="1:17" ht="15">
      <c r="A59" s="89"/>
      <c r="B59" s="89"/>
      <c r="C59" s="89"/>
      <c r="D59" s="89"/>
      <c r="E59" s="101"/>
      <c r="F59" s="101"/>
      <c r="G59" s="101"/>
      <c r="H59" s="101"/>
      <c r="I59" s="101"/>
      <c r="J59" s="101"/>
      <c r="K59" s="101"/>
      <c r="L59" s="101"/>
      <c r="M59" s="89"/>
      <c r="N59" s="89"/>
      <c r="O59" s="89"/>
      <c r="P59" s="89"/>
      <c r="Q59" s="89"/>
    </row>
    <row r="60" spans="1:17" ht="15">
      <c r="A60" s="89"/>
      <c r="B60" s="89"/>
      <c r="C60" s="89"/>
      <c r="D60" s="89"/>
      <c r="E60" s="101"/>
      <c r="F60" s="101"/>
      <c r="G60" s="101"/>
      <c r="H60" s="101"/>
      <c r="I60" s="101"/>
      <c r="J60" s="101"/>
      <c r="K60" s="101"/>
      <c r="L60" s="101"/>
      <c r="M60" s="89"/>
      <c r="N60" s="89"/>
      <c r="O60" s="89"/>
      <c r="P60" s="89"/>
      <c r="Q60" s="89"/>
    </row>
    <row r="61" spans="1:17" ht="15">
      <c r="A61" s="89"/>
      <c r="B61" s="89"/>
      <c r="C61" s="89"/>
      <c r="D61" s="89"/>
      <c r="E61" s="101"/>
      <c r="F61" s="101"/>
      <c r="G61" s="101"/>
      <c r="H61" s="101"/>
      <c r="I61" s="101"/>
      <c r="J61" s="101"/>
      <c r="K61" s="101"/>
      <c r="L61" s="101"/>
      <c r="M61" s="89"/>
      <c r="N61" s="89"/>
      <c r="O61" s="89"/>
      <c r="P61" s="89"/>
      <c r="Q61" s="89"/>
    </row>
    <row r="62" spans="1:17" ht="15">
      <c r="A62" s="89"/>
      <c r="B62" s="89"/>
      <c r="C62" s="89"/>
      <c r="D62" s="89"/>
      <c r="E62" s="101"/>
      <c r="F62" s="101"/>
      <c r="G62" s="101"/>
      <c r="H62" s="101"/>
      <c r="I62" s="101"/>
      <c r="J62" s="101"/>
      <c r="K62" s="101"/>
      <c r="L62" s="101"/>
      <c r="M62" s="89"/>
      <c r="N62" s="89"/>
      <c r="O62" s="89"/>
      <c r="P62" s="89"/>
      <c r="Q62" s="89"/>
    </row>
    <row r="63" spans="1:17" ht="15">
      <c r="A63" s="89"/>
      <c r="B63" s="89"/>
      <c r="C63" s="89"/>
      <c r="D63" s="89"/>
      <c r="E63" s="101"/>
      <c r="F63" s="101"/>
      <c r="G63" s="101"/>
      <c r="H63" s="101"/>
      <c r="I63" s="101"/>
      <c r="J63" s="101"/>
      <c r="K63" s="101"/>
      <c r="L63" s="101"/>
      <c r="M63" s="89"/>
      <c r="N63" s="89"/>
      <c r="O63" s="89"/>
      <c r="P63" s="89"/>
      <c r="Q63" s="89"/>
    </row>
    <row r="64" spans="1:17" ht="15">
      <c r="A64" s="89"/>
      <c r="B64" s="89"/>
      <c r="C64" s="89"/>
      <c r="D64" s="89"/>
      <c r="E64" s="101"/>
      <c r="F64" s="101"/>
      <c r="G64" s="101"/>
      <c r="H64" s="101"/>
      <c r="I64" s="101"/>
      <c r="J64" s="101"/>
      <c r="K64" s="101"/>
      <c r="L64" s="101"/>
      <c r="M64" s="89"/>
      <c r="N64" s="89"/>
      <c r="O64" s="89"/>
      <c r="P64" s="89"/>
      <c r="Q64" s="89"/>
    </row>
    <row r="65" spans="1:17" ht="15">
      <c r="A65" s="89"/>
      <c r="B65" s="89"/>
      <c r="C65" s="89"/>
      <c r="D65" s="89"/>
      <c r="E65" s="101"/>
      <c r="F65" s="101"/>
      <c r="G65" s="101"/>
      <c r="H65" s="101"/>
      <c r="I65" s="101"/>
      <c r="J65" s="101"/>
      <c r="K65" s="101"/>
      <c r="L65" s="101"/>
      <c r="M65" s="89"/>
      <c r="N65" s="89"/>
      <c r="O65" s="89"/>
      <c r="P65" s="89"/>
      <c r="Q65" s="89"/>
    </row>
    <row r="66" spans="1:17" ht="15">
      <c r="A66" s="89"/>
      <c r="B66" s="89"/>
      <c r="C66" s="89"/>
      <c r="D66" s="89"/>
      <c r="E66" s="101"/>
      <c r="F66" s="101"/>
      <c r="G66" s="101"/>
      <c r="H66" s="101"/>
      <c r="I66" s="101"/>
      <c r="J66" s="101"/>
      <c r="K66" s="101"/>
      <c r="L66" s="101"/>
      <c r="M66" s="89"/>
      <c r="N66" s="89"/>
      <c r="O66" s="89"/>
      <c r="P66" s="89"/>
      <c r="Q66" s="89"/>
    </row>
    <row r="67" spans="1:17" ht="15">
      <c r="A67" s="89"/>
      <c r="B67" s="89"/>
      <c r="C67" s="89"/>
      <c r="D67" s="89"/>
      <c r="E67" s="101"/>
      <c r="F67" s="101"/>
      <c r="G67" s="101"/>
      <c r="H67" s="101"/>
      <c r="I67" s="101"/>
      <c r="J67" s="101"/>
      <c r="K67" s="101"/>
      <c r="L67" s="101"/>
      <c r="M67" s="89"/>
      <c r="N67" s="89"/>
      <c r="O67" s="89"/>
      <c r="P67" s="89"/>
      <c r="Q67" s="89"/>
    </row>
    <row r="68" spans="1:17" ht="15">
      <c r="A68" s="89"/>
      <c r="B68" s="89"/>
      <c r="C68" s="89"/>
      <c r="D68" s="89"/>
      <c r="E68" s="101"/>
      <c r="F68" s="101"/>
      <c r="G68" s="101"/>
      <c r="H68" s="101"/>
      <c r="I68" s="101"/>
      <c r="J68" s="101"/>
      <c r="K68" s="101"/>
      <c r="L68" s="101"/>
      <c r="M68" s="89"/>
      <c r="N68" s="89"/>
      <c r="O68" s="89"/>
      <c r="P68" s="89"/>
      <c r="Q68" s="89"/>
    </row>
    <row r="69" spans="1:17" ht="15">
      <c r="A69" s="89"/>
      <c r="B69" s="89"/>
      <c r="C69" s="89"/>
      <c r="D69" s="89"/>
      <c r="E69" s="101"/>
      <c r="F69" s="101"/>
      <c r="G69" s="101"/>
      <c r="H69" s="101"/>
      <c r="I69" s="101"/>
      <c r="J69" s="101"/>
      <c r="K69" s="101"/>
      <c r="L69" s="101"/>
      <c r="M69" s="89"/>
      <c r="N69" s="89"/>
      <c r="O69" s="89"/>
      <c r="P69" s="89"/>
      <c r="Q69" s="89"/>
    </row>
    <row r="70" spans="1:17" ht="15">
      <c r="A70" s="89"/>
      <c r="B70" s="89"/>
      <c r="C70" s="89"/>
      <c r="D70" s="89"/>
      <c r="E70" s="101"/>
      <c r="F70" s="101"/>
      <c r="G70" s="101"/>
      <c r="H70" s="101"/>
      <c r="I70" s="101"/>
      <c r="J70" s="101"/>
      <c r="K70" s="101"/>
      <c r="L70" s="101"/>
      <c r="M70" s="89"/>
      <c r="N70" s="89"/>
      <c r="O70" s="89"/>
      <c r="P70" s="89"/>
      <c r="Q70" s="89"/>
    </row>
    <row r="71" spans="1:17" ht="15">
      <c r="A71" s="89"/>
      <c r="B71" s="89"/>
      <c r="C71" s="89"/>
      <c r="D71" s="89"/>
      <c r="E71" s="101"/>
      <c r="F71" s="101"/>
      <c r="G71" s="101"/>
      <c r="H71" s="101"/>
      <c r="I71" s="101"/>
      <c r="J71" s="101"/>
      <c r="K71" s="101"/>
      <c r="L71" s="101"/>
      <c r="M71" s="89"/>
      <c r="N71" s="89"/>
      <c r="O71" s="89"/>
      <c r="P71" s="89"/>
      <c r="Q71" s="89"/>
    </row>
    <row r="72" spans="1:17" ht="15">
      <c r="A72" s="89"/>
      <c r="B72" s="89"/>
      <c r="C72" s="89"/>
      <c r="D72" s="89"/>
      <c r="E72" s="101"/>
      <c r="F72" s="101"/>
      <c r="G72" s="101"/>
      <c r="H72" s="101"/>
      <c r="I72" s="101"/>
      <c r="J72" s="101"/>
      <c r="K72" s="101"/>
      <c r="L72" s="101"/>
      <c r="M72" s="89"/>
      <c r="N72" s="89"/>
      <c r="O72" s="89"/>
      <c r="P72" s="89"/>
      <c r="Q72" s="89"/>
    </row>
    <row r="73" spans="1:17" ht="15">
      <c r="A73" s="89"/>
      <c r="B73" s="89"/>
      <c r="C73" s="89"/>
      <c r="D73" s="89"/>
      <c r="E73" s="101"/>
      <c r="F73" s="101"/>
      <c r="G73" s="101"/>
      <c r="H73" s="101"/>
      <c r="I73" s="101"/>
      <c r="J73" s="101"/>
      <c r="K73" s="101"/>
      <c r="L73" s="101"/>
      <c r="M73" s="89"/>
      <c r="N73" s="89"/>
      <c r="O73" s="89"/>
      <c r="P73" s="89"/>
      <c r="Q73" s="89"/>
    </row>
    <row r="74" spans="1:17" ht="15">
      <c r="A74" s="89"/>
      <c r="B74" s="89"/>
      <c r="C74" s="89"/>
      <c r="D74" s="89"/>
      <c r="E74" s="101"/>
      <c r="F74" s="101"/>
      <c r="G74" s="101"/>
      <c r="H74" s="101"/>
      <c r="I74" s="101"/>
      <c r="J74" s="101"/>
      <c r="K74" s="101"/>
      <c r="L74" s="101"/>
      <c r="M74" s="89"/>
      <c r="N74" s="89"/>
      <c r="O74" s="89"/>
      <c r="P74" s="89"/>
      <c r="Q74" s="89"/>
    </row>
    <row r="75" spans="1:17" ht="15">
      <c r="A75" s="89"/>
      <c r="B75" s="89"/>
      <c r="C75" s="89"/>
      <c r="D75" s="89"/>
      <c r="E75" s="101"/>
      <c r="F75" s="101"/>
      <c r="G75" s="101"/>
      <c r="H75" s="101"/>
      <c r="I75" s="101"/>
      <c r="J75" s="101"/>
      <c r="K75" s="101"/>
      <c r="L75" s="101"/>
      <c r="M75" s="89"/>
      <c r="N75" s="89"/>
      <c r="O75" s="89"/>
      <c r="P75" s="89"/>
      <c r="Q75" s="89"/>
    </row>
    <row r="76" spans="1:17" ht="15">
      <c r="A76" s="89"/>
      <c r="B76" s="89"/>
      <c r="C76" s="89"/>
      <c r="D76" s="89"/>
      <c r="E76" s="101"/>
      <c r="F76" s="101"/>
      <c r="G76" s="101"/>
      <c r="H76" s="101"/>
      <c r="I76" s="101"/>
      <c r="J76" s="101"/>
      <c r="K76" s="101"/>
      <c r="L76" s="101"/>
      <c r="M76" s="89"/>
      <c r="N76" s="89"/>
      <c r="O76" s="89"/>
      <c r="P76" s="89"/>
      <c r="Q76" s="89"/>
    </row>
    <row r="77" spans="1:17" ht="15">
      <c r="A77" s="89"/>
      <c r="B77" s="89"/>
      <c r="C77" s="89"/>
      <c r="D77" s="89"/>
      <c r="E77" s="101"/>
      <c r="F77" s="101"/>
      <c r="G77" s="101"/>
      <c r="H77" s="101"/>
      <c r="I77" s="101"/>
      <c r="J77" s="101"/>
      <c r="K77" s="101"/>
      <c r="L77" s="101"/>
      <c r="M77" s="89"/>
      <c r="N77" s="89"/>
      <c r="O77" s="89"/>
      <c r="P77" s="89"/>
      <c r="Q77" s="89"/>
    </row>
    <row r="78" spans="1:17" ht="1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1:17" ht="1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1:17" ht="1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1:17" ht="1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1:17" ht="1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 ht="1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1:17" ht="1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7" ht="1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1:17" ht="1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1:17" ht="1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1:17" ht="1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7" ht="1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1:17" ht="1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1:17" ht="1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1:8" ht="15">
      <c r="A92" s="89"/>
      <c r="B92" s="89"/>
      <c r="C92" s="89"/>
      <c r="D92" s="89"/>
      <c r="E92" s="89"/>
      <c r="F92" s="89"/>
      <c r="G92" s="89"/>
      <c r="H92" s="89"/>
    </row>
  </sheetData>
  <mergeCells count="2">
    <mergeCell ref="P19:Q19"/>
    <mergeCell ref="P20:Q20"/>
  </mergeCells>
  <printOptions horizontalCentered="1"/>
  <pageMargins left="0.25" right="0.25" top="0.75" bottom="0.25" header="0.25" footer="0.25"/>
  <pageSetup horizontalDpi="600" verticalDpi="600" orientation="landscape" paperSize="5" r:id="rId1"/>
  <headerFooter alignWithMargins="0">
    <oddHeader>&amp;L&amp;"Arial,Italic"AMF Southtown Lanes
Bloomington, Minnesota&amp;C&amp;"Arial,Bold Italic"&amp;12 19th Annual Minneapolis Masters
Match Play&amp;R&amp;"Arial,Italic"September 30,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5" sqref="F15"/>
    </sheetView>
  </sheetViews>
  <sheetFormatPr defaultColWidth="9.140625" defaultRowHeight="12.75"/>
  <cols>
    <col min="1" max="1" width="25.57421875" style="0" customWidth="1"/>
    <col min="2" max="2" width="10.8515625" style="12" customWidth="1"/>
    <col min="3" max="4" width="10.8515625" style="12" bestFit="1" customWidth="1"/>
    <col min="5" max="5" width="10.8515625" style="12" customWidth="1"/>
    <col min="6" max="6" width="35.7109375" style="0" customWidth="1"/>
  </cols>
  <sheetData>
    <row r="1" spans="1:6" ht="13.5" thickBot="1">
      <c r="A1" s="6" t="s">
        <v>39</v>
      </c>
      <c r="B1" s="7" t="s">
        <v>40</v>
      </c>
      <c r="C1" s="7" t="s">
        <v>41</v>
      </c>
      <c r="D1" s="7" t="s">
        <v>42</v>
      </c>
      <c r="E1" s="7" t="s">
        <v>0</v>
      </c>
      <c r="F1" s="8" t="s">
        <v>43</v>
      </c>
    </row>
    <row r="2" spans="1:6" s="10" customFormat="1" ht="30" customHeight="1">
      <c r="A2" s="177" t="s">
        <v>148</v>
      </c>
      <c r="B2" s="198"/>
      <c r="C2" s="198"/>
      <c r="D2" s="198">
        <v>80</v>
      </c>
      <c r="E2" s="199">
        <f aca="true" t="shared" si="0" ref="E2:E19">SUM(B2:D2)</f>
        <v>80</v>
      </c>
      <c r="F2" s="9"/>
    </row>
    <row r="3" spans="1:6" s="10" customFormat="1" ht="30" customHeight="1">
      <c r="A3" s="178" t="s">
        <v>157</v>
      </c>
      <c r="B3" s="200"/>
      <c r="C3" s="200"/>
      <c r="D3" s="200">
        <v>30</v>
      </c>
      <c r="E3" s="201">
        <f t="shared" si="0"/>
        <v>30</v>
      </c>
      <c r="F3" s="11"/>
    </row>
    <row r="4" spans="1:6" s="10" customFormat="1" ht="30" customHeight="1">
      <c r="A4" s="178" t="s">
        <v>8</v>
      </c>
      <c r="B4" s="200"/>
      <c r="C4" s="200"/>
      <c r="D4" s="200">
        <v>110</v>
      </c>
      <c r="E4" s="201">
        <f t="shared" si="0"/>
        <v>110</v>
      </c>
      <c r="F4" s="11"/>
    </row>
    <row r="5" spans="1:6" s="10" customFormat="1" ht="30" customHeight="1">
      <c r="A5" s="178" t="s">
        <v>143</v>
      </c>
      <c r="B5" s="200">
        <v>20</v>
      </c>
      <c r="C5" s="200">
        <v>100</v>
      </c>
      <c r="D5" s="200"/>
      <c r="E5" s="201">
        <f t="shared" si="0"/>
        <v>120</v>
      </c>
      <c r="F5" s="11"/>
    </row>
    <row r="6" spans="1:6" s="10" customFormat="1" ht="30" customHeight="1">
      <c r="A6" s="178" t="s">
        <v>13</v>
      </c>
      <c r="B6" s="200"/>
      <c r="C6" s="200"/>
      <c r="D6" s="200">
        <v>150</v>
      </c>
      <c r="E6" s="201">
        <f t="shared" si="0"/>
        <v>150</v>
      </c>
      <c r="F6" s="11"/>
    </row>
    <row r="7" spans="1:6" s="10" customFormat="1" ht="30" customHeight="1">
      <c r="A7" s="178" t="s">
        <v>170</v>
      </c>
      <c r="B7" s="200">
        <v>40</v>
      </c>
      <c r="C7" s="200">
        <v>20</v>
      </c>
      <c r="D7" s="200"/>
      <c r="E7" s="201">
        <f t="shared" si="0"/>
        <v>60</v>
      </c>
      <c r="F7" s="11"/>
    </row>
    <row r="8" spans="1:6" s="10" customFormat="1" ht="30" customHeight="1">
      <c r="A8" s="178" t="s">
        <v>14</v>
      </c>
      <c r="B8" s="200"/>
      <c r="C8" s="200">
        <v>70</v>
      </c>
      <c r="D8" s="200"/>
      <c r="E8" s="201">
        <f t="shared" si="0"/>
        <v>70</v>
      </c>
      <c r="F8" s="11"/>
    </row>
    <row r="9" spans="1:6" s="10" customFormat="1" ht="30" customHeight="1">
      <c r="A9" s="178" t="s">
        <v>15</v>
      </c>
      <c r="B9" s="200">
        <v>60</v>
      </c>
      <c r="C9" s="200"/>
      <c r="D9" s="200">
        <v>50</v>
      </c>
      <c r="E9" s="201">
        <f t="shared" si="0"/>
        <v>110</v>
      </c>
      <c r="F9" s="11"/>
    </row>
    <row r="10" spans="1:6" s="10" customFormat="1" ht="30" customHeight="1">
      <c r="A10" s="178" t="s">
        <v>17</v>
      </c>
      <c r="B10" s="200">
        <v>20</v>
      </c>
      <c r="C10" s="200"/>
      <c r="D10" s="200"/>
      <c r="E10" s="201">
        <f t="shared" si="0"/>
        <v>20</v>
      </c>
      <c r="F10" s="11"/>
    </row>
    <row r="11" spans="1:6" s="10" customFormat="1" ht="30" customHeight="1">
      <c r="A11" s="178" t="s">
        <v>21</v>
      </c>
      <c r="B11" s="200">
        <v>40</v>
      </c>
      <c r="C11" s="200"/>
      <c r="D11" s="200"/>
      <c r="E11" s="201">
        <f t="shared" si="0"/>
        <v>40</v>
      </c>
      <c r="F11" s="11"/>
    </row>
    <row r="12" spans="1:6" s="10" customFormat="1" ht="30" customHeight="1">
      <c r="A12" s="178" t="s">
        <v>156</v>
      </c>
      <c r="B12" s="200">
        <v>20</v>
      </c>
      <c r="C12" s="200">
        <v>130</v>
      </c>
      <c r="D12" s="200"/>
      <c r="E12" s="201">
        <f t="shared" si="0"/>
        <v>150</v>
      </c>
      <c r="F12" s="11"/>
    </row>
    <row r="13" spans="1:6" s="10" customFormat="1" ht="30" customHeight="1">
      <c r="A13" s="178" t="s">
        <v>166</v>
      </c>
      <c r="B13" s="200">
        <v>60</v>
      </c>
      <c r="C13" s="200"/>
      <c r="D13" s="200"/>
      <c r="E13" s="201">
        <f t="shared" si="0"/>
        <v>60</v>
      </c>
      <c r="F13" s="11"/>
    </row>
    <row r="14" spans="1:6" s="10" customFormat="1" ht="30" customHeight="1">
      <c r="A14" s="178" t="s">
        <v>26</v>
      </c>
      <c r="B14" s="200">
        <v>70</v>
      </c>
      <c r="C14" s="200"/>
      <c r="D14" s="200"/>
      <c r="E14" s="201">
        <f t="shared" si="0"/>
        <v>70</v>
      </c>
      <c r="F14" s="11"/>
    </row>
    <row r="15" spans="1:6" s="10" customFormat="1" ht="30" customHeight="1">
      <c r="A15" s="178" t="s">
        <v>27</v>
      </c>
      <c r="B15" s="200">
        <v>20</v>
      </c>
      <c r="C15" s="200"/>
      <c r="D15" s="200"/>
      <c r="E15" s="201">
        <f t="shared" si="0"/>
        <v>20</v>
      </c>
      <c r="F15" s="11"/>
    </row>
    <row r="16" spans="1:6" s="10" customFormat="1" ht="30" customHeight="1">
      <c r="A16" s="178" t="s">
        <v>28</v>
      </c>
      <c r="B16" s="200">
        <v>40</v>
      </c>
      <c r="C16" s="200">
        <v>40</v>
      </c>
      <c r="D16" s="200"/>
      <c r="E16" s="201">
        <f t="shared" si="0"/>
        <v>80</v>
      </c>
      <c r="F16" s="11"/>
    </row>
    <row r="17" spans="1:6" s="10" customFormat="1" ht="30" customHeight="1">
      <c r="A17" s="178" t="s">
        <v>31</v>
      </c>
      <c r="B17" s="200">
        <v>20</v>
      </c>
      <c r="C17" s="200"/>
      <c r="D17" s="200"/>
      <c r="E17" s="201">
        <f t="shared" si="0"/>
        <v>20</v>
      </c>
      <c r="F17" s="11"/>
    </row>
    <row r="18" spans="1:6" s="10" customFormat="1" ht="30" customHeight="1">
      <c r="A18" s="178" t="s">
        <v>169</v>
      </c>
      <c r="B18" s="200">
        <v>30</v>
      </c>
      <c r="C18" s="200"/>
      <c r="D18" s="200"/>
      <c r="E18" s="201">
        <f t="shared" si="0"/>
        <v>30</v>
      </c>
      <c r="F18" s="11"/>
    </row>
    <row r="19" spans="1:6" s="10" customFormat="1" ht="30" customHeight="1">
      <c r="A19" s="178" t="s">
        <v>36</v>
      </c>
      <c r="B19" s="200">
        <v>40</v>
      </c>
      <c r="C19" s="200"/>
      <c r="D19" s="200"/>
      <c r="E19" s="201">
        <f t="shared" si="0"/>
        <v>40</v>
      </c>
      <c r="F19" s="11"/>
    </row>
    <row r="21" spans="1:5" ht="12.75">
      <c r="A21" t="s">
        <v>104</v>
      </c>
      <c r="B21" s="12">
        <f>SUM(B2:B19)</f>
        <v>480</v>
      </c>
      <c r="C21" s="12">
        <f>SUM(C2:C19)</f>
        <v>360</v>
      </c>
      <c r="D21" s="12">
        <f>SUM(D2:D19)</f>
        <v>420</v>
      </c>
      <c r="E21" s="12">
        <f>SUM(E2:E20)</f>
        <v>1260</v>
      </c>
    </row>
    <row r="22" ht="12.75">
      <c r="D22" s="12">
        <f>SUM(B21:D21)</f>
        <v>1260</v>
      </c>
    </row>
  </sheetData>
  <printOptions horizontalCentered="1"/>
  <pageMargins left="0.25" right="0.25" top="1.25" bottom="1" header="0.5" footer="0.5"/>
  <pageSetup horizontalDpi="600" verticalDpi="600" orientation="portrait" scale="95" r:id="rId1"/>
  <headerFooter alignWithMargins="0">
    <oddHeader>&amp;L&amp;"Arial,Italic"AMF Southtown Lanes
Bloomington, Minnesota&amp;C&amp;"Arial,Bold Italic"&amp;12 19th Annual Minneapolis Masters
Jackpot - Eliminator Payout&amp;R&amp;"Arial,Italic"September 30,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5" sqref="L35"/>
    </sheetView>
  </sheetViews>
  <sheetFormatPr defaultColWidth="9.140625" defaultRowHeight="12.75"/>
  <cols>
    <col min="1" max="1" width="3.00390625" style="16" customWidth="1"/>
    <col min="2" max="2" width="18.8515625" style="0" customWidth="1"/>
    <col min="3" max="3" width="17.421875" style="0" customWidth="1"/>
    <col min="4" max="5" width="9.7109375" style="16" customWidth="1"/>
    <col min="6" max="6" width="8.00390625" style="0" customWidth="1"/>
    <col min="7" max="7" width="8.00390625" style="18" customWidth="1"/>
    <col min="8" max="8" width="8.00390625" style="16" customWidth="1"/>
    <col min="9" max="9" width="8.00390625" style="20" customWidth="1"/>
    <col min="10" max="10" width="8.00390625" style="16" customWidth="1"/>
    <col min="11" max="11" width="8.00390625" style="21" customWidth="1"/>
    <col min="12" max="12" width="8.00390625" style="16" customWidth="1"/>
  </cols>
  <sheetData>
    <row r="1" spans="1:12" ht="26.25" thickBot="1">
      <c r="A1" s="73"/>
      <c r="B1" s="73" t="s">
        <v>39</v>
      </c>
      <c r="C1" s="73" t="s">
        <v>101</v>
      </c>
      <c r="D1" s="73" t="s">
        <v>102</v>
      </c>
      <c r="E1" s="74" t="s">
        <v>122</v>
      </c>
      <c r="F1" s="74" t="s">
        <v>123</v>
      </c>
      <c r="G1" s="75" t="s">
        <v>124</v>
      </c>
      <c r="H1" s="74" t="s">
        <v>125</v>
      </c>
      <c r="I1" s="75" t="s">
        <v>126</v>
      </c>
      <c r="J1" s="74" t="s">
        <v>127</v>
      </c>
      <c r="K1" s="76" t="s">
        <v>128</v>
      </c>
      <c r="L1" s="73" t="s">
        <v>103</v>
      </c>
    </row>
    <row r="2" spans="1:12" s="10" customFormat="1" ht="15" customHeight="1">
      <c r="A2" s="251">
        <v>1</v>
      </c>
      <c r="B2" s="246" t="s">
        <v>23</v>
      </c>
      <c r="C2" s="234"/>
      <c r="D2" s="235"/>
      <c r="E2" s="235"/>
      <c r="F2" s="236">
        <v>1645</v>
      </c>
      <c r="G2" s="237">
        <f>SUM(F2/8)</f>
        <v>205.625</v>
      </c>
      <c r="H2" s="236">
        <v>1146</v>
      </c>
      <c r="I2" s="237">
        <v>229.2</v>
      </c>
      <c r="J2" s="236">
        <v>2791</v>
      </c>
      <c r="K2" s="237">
        <v>214.692</v>
      </c>
      <c r="L2" s="238" t="s">
        <v>192</v>
      </c>
    </row>
    <row r="3" spans="1:12" s="10" customFormat="1" ht="15" customHeight="1">
      <c r="A3" s="252">
        <v>2</v>
      </c>
      <c r="B3" s="247" t="s">
        <v>7</v>
      </c>
      <c r="C3" s="170"/>
      <c r="D3" s="206"/>
      <c r="E3" s="35"/>
      <c r="F3" s="35">
        <v>1675</v>
      </c>
      <c r="G3" s="207">
        <f aca="true" t="shared" si="0" ref="G3:G34">SUM(F3/8)</f>
        <v>209.375</v>
      </c>
      <c r="H3" s="35">
        <v>1562</v>
      </c>
      <c r="I3" s="207">
        <v>195.25</v>
      </c>
      <c r="J3" s="35">
        <v>3237</v>
      </c>
      <c r="K3" s="207">
        <v>202.32</v>
      </c>
      <c r="L3" s="239" t="s">
        <v>193</v>
      </c>
    </row>
    <row r="4" spans="1:12" s="10" customFormat="1" ht="15" customHeight="1">
      <c r="A4" s="252">
        <v>3</v>
      </c>
      <c r="B4" s="247" t="s">
        <v>28</v>
      </c>
      <c r="C4" s="170"/>
      <c r="D4" s="206"/>
      <c r="E4" s="35"/>
      <c r="F4" s="35">
        <v>1714</v>
      </c>
      <c r="G4" s="207">
        <f t="shared" si="0"/>
        <v>214.25</v>
      </c>
      <c r="H4" s="35">
        <v>1033</v>
      </c>
      <c r="I4" s="207">
        <v>206.6</v>
      </c>
      <c r="J4" s="35">
        <v>2747</v>
      </c>
      <c r="K4" s="207">
        <v>211.31</v>
      </c>
      <c r="L4" s="240" t="s">
        <v>194</v>
      </c>
    </row>
    <row r="5" spans="1:12" s="10" customFormat="1" ht="15" customHeight="1">
      <c r="A5" s="252">
        <v>4</v>
      </c>
      <c r="B5" s="247" t="s">
        <v>147</v>
      </c>
      <c r="C5" s="170"/>
      <c r="D5" s="206"/>
      <c r="E5" s="35"/>
      <c r="F5" s="35">
        <v>1719</v>
      </c>
      <c r="G5" s="207">
        <f t="shared" si="0"/>
        <v>214.875</v>
      </c>
      <c r="H5" s="35">
        <v>1038</v>
      </c>
      <c r="I5" s="207">
        <v>207.6</v>
      </c>
      <c r="J5" s="35">
        <v>2757</v>
      </c>
      <c r="K5" s="207">
        <v>212</v>
      </c>
      <c r="L5" s="239" t="s">
        <v>194</v>
      </c>
    </row>
    <row r="6" spans="1:12" s="10" customFormat="1" ht="15" customHeight="1">
      <c r="A6" s="252">
        <v>5</v>
      </c>
      <c r="B6" s="247" t="s">
        <v>26</v>
      </c>
      <c r="C6" s="170"/>
      <c r="D6" s="206"/>
      <c r="E6" s="35"/>
      <c r="F6" s="35">
        <v>1753</v>
      </c>
      <c r="G6" s="207">
        <f>SUM(F6/8)</f>
        <v>219.125</v>
      </c>
      <c r="H6" s="35">
        <v>1041</v>
      </c>
      <c r="I6" s="207">
        <v>208.2</v>
      </c>
      <c r="J6" s="35">
        <v>2794</v>
      </c>
      <c r="K6" s="207">
        <v>230.31</v>
      </c>
      <c r="L6" s="240" t="s">
        <v>194</v>
      </c>
    </row>
    <row r="7" spans="1:12" s="10" customFormat="1" ht="15" customHeight="1">
      <c r="A7" s="252">
        <v>6</v>
      </c>
      <c r="B7" s="247" t="s">
        <v>19</v>
      </c>
      <c r="C7" s="170"/>
      <c r="D7" s="206"/>
      <c r="E7" s="35"/>
      <c r="F7" s="35">
        <v>1684</v>
      </c>
      <c r="G7" s="207">
        <f>SUM(F7/8)</f>
        <v>210.5</v>
      </c>
      <c r="H7" s="35">
        <v>885</v>
      </c>
      <c r="I7" s="207">
        <v>221.25</v>
      </c>
      <c r="J7" s="35">
        <v>2569</v>
      </c>
      <c r="K7" s="207">
        <v>214.08</v>
      </c>
      <c r="L7" s="240" t="s">
        <v>195</v>
      </c>
    </row>
    <row r="8" spans="1:12" s="10" customFormat="1" ht="15" customHeight="1">
      <c r="A8" s="252">
        <v>7</v>
      </c>
      <c r="B8" s="247" t="s">
        <v>166</v>
      </c>
      <c r="C8" s="170"/>
      <c r="D8" s="206"/>
      <c r="E8" s="35"/>
      <c r="F8" s="35">
        <v>1752</v>
      </c>
      <c r="G8" s="207">
        <f t="shared" si="0"/>
        <v>219</v>
      </c>
      <c r="H8" s="35">
        <v>844</v>
      </c>
      <c r="I8" s="207">
        <v>211</v>
      </c>
      <c r="J8" s="35">
        <v>2596</v>
      </c>
      <c r="K8" s="207">
        <v>216.33</v>
      </c>
      <c r="L8" s="240" t="s">
        <v>195</v>
      </c>
    </row>
    <row r="9" spans="1:12" s="10" customFormat="1" ht="15" customHeight="1">
      <c r="A9" s="252">
        <v>8</v>
      </c>
      <c r="B9" s="247" t="s">
        <v>25</v>
      </c>
      <c r="C9" s="170"/>
      <c r="D9" s="206"/>
      <c r="E9" s="35"/>
      <c r="F9" s="35">
        <v>1646</v>
      </c>
      <c r="G9" s="207">
        <f t="shared" si="0"/>
        <v>205.75</v>
      </c>
      <c r="H9" s="35">
        <v>848</v>
      </c>
      <c r="I9" s="207">
        <v>212</v>
      </c>
      <c r="J9" s="35">
        <v>2494</v>
      </c>
      <c r="K9" s="207">
        <v>207.83</v>
      </c>
      <c r="L9" s="240" t="s">
        <v>195</v>
      </c>
    </row>
    <row r="10" spans="1:12" s="10" customFormat="1" ht="15" customHeight="1">
      <c r="A10" s="252">
        <v>9</v>
      </c>
      <c r="B10" s="247" t="s">
        <v>156</v>
      </c>
      <c r="C10" s="170" t="s">
        <v>188</v>
      </c>
      <c r="D10" s="206"/>
      <c r="E10" s="35"/>
      <c r="F10" s="35">
        <v>1746</v>
      </c>
      <c r="G10" s="207">
        <f t="shared" si="0"/>
        <v>218.25</v>
      </c>
      <c r="H10" s="35">
        <v>570</v>
      </c>
      <c r="I10" s="207">
        <v>190</v>
      </c>
      <c r="J10" s="35">
        <v>2316</v>
      </c>
      <c r="K10" s="207">
        <v>210.54</v>
      </c>
      <c r="L10" s="240" t="s">
        <v>191</v>
      </c>
    </row>
    <row r="11" spans="1:12" s="10" customFormat="1" ht="15" customHeight="1">
      <c r="A11" s="252">
        <v>10</v>
      </c>
      <c r="B11" s="247" t="s">
        <v>17</v>
      </c>
      <c r="C11" s="170"/>
      <c r="D11" s="206"/>
      <c r="E11" s="35"/>
      <c r="F11" s="35">
        <v>1693</v>
      </c>
      <c r="G11" s="207">
        <f t="shared" si="0"/>
        <v>211.625</v>
      </c>
      <c r="H11" s="35">
        <v>618</v>
      </c>
      <c r="I11" s="207">
        <v>206</v>
      </c>
      <c r="J11" s="35">
        <v>2311</v>
      </c>
      <c r="K11" s="207">
        <v>210.09</v>
      </c>
      <c r="L11" s="240" t="s">
        <v>191</v>
      </c>
    </row>
    <row r="12" spans="1:12" s="10" customFormat="1" ht="15" customHeight="1">
      <c r="A12" s="252">
        <v>11</v>
      </c>
      <c r="B12" s="247" t="s">
        <v>169</v>
      </c>
      <c r="C12" s="170"/>
      <c r="D12" s="206"/>
      <c r="E12" s="35"/>
      <c r="F12" s="35">
        <v>1690</v>
      </c>
      <c r="G12" s="207">
        <f t="shared" si="0"/>
        <v>211.25</v>
      </c>
      <c r="H12" s="35">
        <v>559</v>
      </c>
      <c r="I12" s="207">
        <v>186.33</v>
      </c>
      <c r="J12" s="35">
        <v>2249</v>
      </c>
      <c r="K12" s="207">
        <v>204.45</v>
      </c>
      <c r="L12" s="240" t="s">
        <v>191</v>
      </c>
    </row>
    <row r="13" spans="1:12" s="10" customFormat="1" ht="15" customHeight="1">
      <c r="A13" s="252">
        <v>12</v>
      </c>
      <c r="B13" s="247" t="s">
        <v>178</v>
      </c>
      <c r="C13" s="170"/>
      <c r="D13" s="206"/>
      <c r="E13" s="35"/>
      <c r="F13" s="35">
        <v>1657</v>
      </c>
      <c r="G13" s="207">
        <f t="shared" si="0"/>
        <v>207.125</v>
      </c>
      <c r="H13" s="35">
        <v>536</v>
      </c>
      <c r="I13" s="207">
        <v>178.66</v>
      </c>
      <c r="J13" s="35">
        <v>2193</v>
      </c>
      <c r="K13" s="207">
        <v>199.36</v>
      </c>
      <c r="L13" s="240" t="s">
        <v>191</v>
      </c>
    </row>
    <row r="14" spans="1:12" s="10" customFormat="1" ht="15" customHeight="1">
      <c r="A14" s="252">
        <v>13</v>
      </c>
      <c r="B14" s="247" t="s">
        <v>150</v>
      </c>
      <c r="C14" s="170"/>
      <c r="D14" s="206"/>
      <c r="E14" s="35"/>
      <c r="F14" s="35">
        <v>1758</v>
      </c>
      <c r="G14" s="207">
        <f t="shared" si="0"/>
        <v>219.75</v>
      </c>
      <c r="H14" s="35">
        <v>415</v>
      </c>
      <c r="I14" s="207">
        <v>207.5</v>
      </c>
      <c r="J14" s="35">
        <v>2173</v>
      </c>
      <c r="K14" s="207">
        <v>217.3</v>
      </c>
      <c r="L14" s="240" t="s">
        <v>190</v>
      </c>
    </row>
    <row r="15" spans="1:12" s="10" customFormat="1" ht="15" customHeight="1">
      <c r="A15" s="252">
        <v>14</v>
      </c>
      <c r="B15" s="247" t="s">
        <v>5</v>
      </c>
      <c r="C15" s="170"/>
      <c r="D15" s="206"/>
      <c r="E15" s="35"/>
      <c r="F15" s="35">
        <v>1647</v>
      </c>
      <c r="G15" s="207">
        <f t="shared" si="0"/>
        <v>205.875</v>
      </c>
      <c r="H15" s="35">
        <v>424</v>
      </c>
      <c r="I15" s="207">
        <v>212</v>
      </c>
      <c r="J15" s="35">
        <v>2071</v>
      </c>
      <c r="K15" s="207">
        <v>207.1</v>
      </c>
      <c r="L15" s="240" t="s">
        <v>190</v>
      </c>
    </row>
    <row r="16" spans="1:12" s="10" customFormat="1" ht="15" customHeight="1">
      <c r="A16" s="252">
        <v>15</v>
      </c>
      <c r="B16" s="247" t="s">
        <v>170</v>
      </c>
      <c r="C16" s="170"/>
      <c r="D16" s="206"/>
      <c r="E16" s="35"/>
      <c r="F16" s="35">
        <v>1704</v>
      </c>
      <c r="G16" s="207">
        <f t="shared" si="0"/>
        <v>213</v>
      </c>
      <c r="H16" s="35">
        <v>341</v>
      </c>
      <c r="I16" s="207">
        <v>170.5</v>
      </c>
      <c r="J16" s="35">
        <v>2045</v>
      </c>
      <c r="K16" s="207">
        <v>204.5</v>
      </c>
      <c r="L16" s="240" t="s">
        <v>190</v>
      </c>
    </row>
    <row r="17" spans="1:12" s="10" customFormat="1" ht="15" customHeight="1" thickBot="1">
      <c r="A17" s="253">
        <v>16</v>
      </c>
      <c r="B17" s="248" t="s">
        <v>9</v>
      </c>
      <c r="C17" s="224"/>
      <c r="D17" s="225"/>
      <c r="E17" s="226"/>
      <c r="F17" s="226">
        <v>1671</v>
      </c>
      <c r="G17" s="227">
        <f t="shared" si="0"/>
        <v>208.875</v>
      </c>
      <c r="H17" s="226">
        <v>357</v>
      </c>
      <c r="I17" s="227">
        <v>178.5</v>
      </c>
      <c r="J17" s="226">
        <v>2028</v>
      </c>
      <c r="K17" s="227">
        <v>202.8</v>
      </c>
      <c r="L17" s="241" t="s">
        <v>190</v>
      </c>
    </row>
    <row r="18" spans="1:12" s="10" customFormat="1" ht="15" customHeight="1">
      <c r="A18" s="254">
        <v>17</v>
      </c>
      <c r="B18" s="249" t="s">
        <v>143</v>
      </c>
      <c r="C18" s="191"/>
      <c r="D18" s="204"/>
      <c r="E18" s="41"/>
      <c r="F18" s="41">
        <v>1636</v>
      </c>
      <c r="G18" s="205">
        <f t="shared" si="0"/>
        <v>204.5</v>
      </c>
      <c r="H18" s="41" t="s">
        <v>196</v>
      </c>
      <c r="I18" s="205" t="s">
        <v>196</v>
      </c>
      <c r="J18" s="41">
        <v>1636</v>
      </c>
      <c r="K18" s="205">
        <f>(F18/8)</f>
        <v>204.5</v>
      </c>
      <c r="L18" s="256" t="s">
        <v>196</v>
      </c>
    </row>
    <row r="19" spans="1:12" s="10" customFormat="1" ht="15" customHeight="1">
      <c r="A19" s="252">
        <v>18</v>
      </c>
      <c r="B19" s="247" t="s">
        <v>21</v>
      </c>
      <c r="C19" s="170" t="s">
        <v>187</v>
      </c>
      <c r="D19" s="206"/>
      <c r="E19" s="35"/>
      <c r="F19" s="35">
        <v>1631</v>
      </c>
      <c r="G19" s="207">
        <f t="shared" si="0"/>
        <v>203.875</v>
      </c>
      <c r="H19" s="35" t="s">
        <v>196</v>
      </c>
      <c r="I19" s="207" t="s">
        <v>196</v>
      </c>
      <c r="J19" s="35">
        <v>1631</v>
      </c>
      <c r="K19" s="207">
        <f aca="true" t="shared" si="1" ref="K19:K24">(F19/8)</f>
        <v>203.875</v>
      </c>
      <c r="L19" s="257" t="s">
        <v>196</v>
      </c>
    </row>
    <row r="20" spans="1:12" s="10" customFormat="1" ht="15" customHeight="1">
      <c r="A20" s="252">
        <v>19</v>
      </c>
      <c r="B20" s="247" t="s">
        <v>15</v>
      </c>
      <c r="C20" s="170"/>
      <c r="D20" s="206"/>
      <c r="E20" s="35"/>
      <c r="F20" s="35">
        <v>1628</v>
      </c>
      <c r="G20" s="207">
        <f t="shared" si="0"/>
        <v>203.5</v>
      </c>
      <c r="H20" s="35" t="s">
        <v>196</v>
      </c>
      <c r="I20" s="207" t="s">
        <v>196</v>
      </c>
      <c r="J20" s="35">
        <v>1628</v>
      </c>
      <c r="K20" s="207">
        <f t="shared" si="1"/>
        <v>203.5</v>
      </c>
      <c r="L20" s="257" t="s">
        <v>196</v>
      </c>
    </row>
    <row r="21" spans="1:12" s="10" customFormat="1" ht="15" customHeight="1">
      <c r="A21" s="252">
        <v>20</v>
      </c>
      <c r="B21" s="247" t="s">
        <v>167</v>
      </c>
      <c r="C21" s="170"/>
      <c r="D21" s="206"/>
      <c r="E21" s="35"/>
      <c r="F21" s="35">
        <v>1619</v>
      </c>
      <c r="G21" s="207">
        <f t="shared" si="0"/>
        <v>202.375</v>
      </c>
      <c r="H21" s="35" t="s">
        <v>196</v>
      </c>
      <c r="I21" s="207" t="s">
        <v>196</v>
      </c>
      <c r="J21" s="35">
        <v>1619</v>
      </c>
      <c r="K21" s="207">
        <f t="shared" si="1"/>
        <v>202.375</v>
      </c>
      <c r="L21" s="257" t="s">
        <v>196</v>
      </c>
    </row>
    <row r="22" spans="1:12" s="10" customFormat="1" ht="15" customHeight="1">
      <c r="A22" s="252">
        <v>21</v>
      </c>
      <c r="B22" s="247" t="s">
        <v>31</v>
      </c>
      <c r="C22" s="170"/>
      <c r="D22" s="206"/>
      <c r="E22" s="35"/>
      <c r="F22" s="35">
        <v>1619</v>
      </c>
      <c r="G22" s="207">
        <f t="shared" si="0"/>
        <v>202.375</v>
      </c>
      <c r="H22" s="35" t="s">
        <v>196</v>
      </c>
      <c r="I22" s="207" t="s">
        <v>196</v>
      </c>
      <c r="J22" s="35">
        <v>1619</v>
      </c>
      <c r="K22" s="207">
        <f t="shared" si="1"/>
        <v>202.375</v>
      </c>
      <c r="L22" s="257" t="s">
        <v>196</v>
      </c>
    </row>
    <row r="23" spans="1:12" s="10" customFormat="1" ht="15" customHeight="1">
      <c r="A23" s="252">
        <v>22</v>
      </c>
      <c r="B23" s="247" t="s">
        <v>13</v>
      </c>
      <c r="C23" s="170" t="s">
        <v>188</v>
      </c>
      <c r="D23" s="206"/>
      <c r="E23" s="35"/>
      <c r="F23" s="35">
        <v>1602</v>
      </c>
      <c r="G23" s="207">
        <f t="shared" si="0"/>
        <v>200.25</v>
      </c>
      <c r="H23" s="35" t="s">
        <v>196</v>
      </c>
      <c r="I23" s="207" t="s">
        <v>196</v>
      </c>
      <c r="J23" s="35">
        <v>1602</v>
      </c>
      <c r="K23" s="207">
        <f t="shared" si="1"/>
        <v>200.25</v>
      </c>
      <c r="L23" s="257" t="s">
        <v>196</v>
      </c>
    </row>
    <row r="24" spans="1:12" s="10" customFormat="1" ht="15" customHeight="1" thickBot="1">
      <c r="A24" s="255">
        <v>23</v>
      </c>
      <c r="B24" s="250" t="s">
        <v>173</v>
      </c>
      <c r="C24" s="242"/>
      <c r="D24" s="243"/>
      <c r="E24" s="244"/>
      <c r="F24" s="244">
        <v>1595</v>
      </c>
      <c r="G24" s="245">
        <f t="shared" si="0"/>
        <v>199.375</v>
      </c>
      <c r="H24" s="244" t="s">
        <v>196</v>
      </c>
      <c r="I24" s="245" t="s">
        <v>196</v>
      </c>
      <c r="J24" s="244">
        <v>1595</v>
      </c>
      <c r="K24" s="245">
        <f t="shared" si="1"/>
        <v>199.375</v>
      </c>
      <c r="L24" s="258" t="s">
        <v>196</v>
      </c>
    </row>
    <row r="25" spans="1:12" ht="12.75" hidden="1">
      <c r="A25" s="228">
        <v>23</v>
      </c>
      <c r="B25" s="229"/>
      <c r="C25" s="229"/>
      <c r="D25" s="230"/>
      <c r="E25" s="230"/>
      <c r="F25" s="230"/>
      <c r="G25" s="231">
        <f t="shared" si="0"/>
        <v>0</v>
      </c>
      <c r="H25" s="230"/>
      <c r="I25" s="231"/>
      <c r="J25" s="230">
        <f>SUM(F25+H25)</f>
        <v>0</v>
      </c>
      <c r="K25" s="232">
        <f>SUM(J25/8)</f>
        <v>0</v>
      </c>
      <c r="L25" s="233"/>
    </row>
    <row r="26" spans="1:12" ht="12.75" hidden="1">
      <c r="A26" s="2">
        <v>24</v>
      </c>
      <c r="B26" s="1"/>
      <c r="C26" s="1"/>
      <c r="D26" s="3"/>
      <c r="E26" s="3"/>
      <c r="F26" s="3"/>
      <c r="G26" s="22">
        <f t="shared" si="0"/>
        <v>0</v>
      </c>
      <c r="H26" s="3"/>
      <c r="I26" s="22"/>
      <c r="J26" s="3">
        <f>SUM(F26+H26)</f>
        <v>0</v>
      </c>
      <c r="K26" s="23">
        <f>SUM(J26/8)</f>
        <v>0</v>
      </c>
      <c r="L26" s="24"/>
    </row>
    <row r="27" spans="1:12" ht="12.75" hidden="1">
      <c r="A27" s="2">
        <v>25</v>
      </c>
      <c r="B27" s="1"/>
      <c r="C27" s="1"/>
      <c r="D27" s="3"/>
      <c r="E27" s="3"/>
      <c r="F27" s="3"/>
      <c r="G27" s="22">
        <f t="shared" si="0"/>
        <v>0</v>
      </c>
      <c r="H27" s="3"/>
      <c r="I27" s="22"/>
      <c r="J27" s="3">
        <f>SUM(F27+H27)</f>
        <v>0</v>
      </c>
      <c r="K27" s="23">
        <f>SUM(J27/8)</f>
        <v>0</v>
      </c>
      <c r="L27" s="24"/>
    </row>
    <row r="28" spans="1:12" ht="12.75" hidden="1">
      <c r="A28" s="2">
        <v>26</v>
      </c>
      <c r="B28" s="1"/>
      <c r="C28" s="1"/>
      <c r="D28" s="3"/>
      <c r="E28" s="3"/>
      <c r="F28" s="3"/>
      <c r="G28" s="22">
        <f t="shared" si="0"/>
        <v>0</v>
      </c>
      <c r="H28" s="3"/>
      <c r="I28" s="22"/>
      <c r="J28" s="3"/>
      <c r="K28" s="23"/>
      <c r="L28" s="24"/>
    </row>
    <row r="29" spans="1:12" ht="12.75" hidden="1">
      <c r="A29" s="2">
        <v>27</v>
      </c>
      <c r="B29" s="1"/>
      <c r="C29" s="1"/>
      <c r="D29" s="3"/>
      <c r="E29" s="3"/>
      <c r="F29" s="3"/>
      <c r="G29" s="22">
        <f t="shared" si="0"/>
        <v>0</v>
      </c>
      <c r="H29" s="3"/>
      <c r="I29" s="22"/>
      <c r="J29" s="3"/>
      <c r="K29" s="23"/>
      <c r="L29" s="24"/>
    </row>
    <row r="30" spans="1:12" ht="12.75" hidden="1">
      <c r="A30" s="2">
        <v>28</v>
      </c>
      <c r="B30" s="1"/>
      <c r="C30" s="1"/>
      <c r="D30" s="3"/>
      <c r="E30" s="3"/>
      <c r="F30" s="3"/>
      <c r="G30" s="22">
        <f t="shared" si="0"/>
        <v>0</v>
      </c>
      <c r="H30" s="3"/>
      <c r="I30" s="22"/>
      <c r="J30" s="3"/>
      <c r="K30" s="23"/>
      <c r="L30" s="24"/>
    </row>
    <row r="31" spans="1:12" ht="12.75" hidden="1">
      <c r="A31" s="2">
        <v>29</v>
      </c>
      <c r="B31" s="1"/>
      <c r="C31" s="1"/>
      <c r="D31" s="3"/>
      <c r="E31" s="3"/>
      <c r="F31" s="3"/>
      <c r="G31" s="22">
        <f t="shared" si="0"/>
        <v>0</v>
      </c>
      <c r="H31" s="3"/>
      <c r="I31" s="22"/>
      <c r="J31" s="3"/>
      <c r="K31" s="23"/>
      <c r="L31" s="24"/>
    </row>
    <row r="32" spans="1:12" ht="12.75" hidden="1">
      <c r="A32" s="2">
        <v>30</v>
      </c>
      <c r="B32" s="1"/>
      <c r="C32" s="1"/>
      <c r="D32" s="3"/>
      <c r="E32" s="3"/>
      <c r="F32" s="3"/>
      <c r="G32" s="22">
        <f t="shared" si="0"/>
        <v>0</v>
      </c>
      <c r="H32" s="3"/>
      <c r="I32" s="22"/>
      <c r="J32" s="3"/>
      <c r="K32" s="23"/>
      <c r="L32" s="24"/>
    </row>
    <row r="33" spans="1:12" ht="12.75" hidden="1">
      <c r="A33" s="2">
        <v>31</v>
      </c>
      <c r="B33" s="1"/>
      <c r="C33" s="1"/>
      <c r="D33" s="3"/>
      <c r="E33" s="3"/>
      <c r="F33" s="3"/>
      <c r="G33" s="22">
        <f t="shared" si="0"/>
        <v>0</v>
      </c>
      <c r="H33" s="3"/>
      <c r="I33" s="22"/>
      <c r="J33" s="3"/>
      <c r="K33" s="23"/>
      <c r="L33" s="24"/>
    </row>
    <row r="34" spans="1:12" ht="12.75" hidden="1">
      <c r="A34" s="2">
        <v>32</v>
      </c>
      <c r="B34" s="1"/>
      <c r="C34" s="1"/>
      <c r="D34" s="3"/>
      <c r="E34" s="3"/>
      <c r="F34" s="3"/>
      <c r="G34" s="22">
        <f t="shared" si="0"/>
        <v>0</v>
      </c>
      <c r="H34" s="3"/>
      <c r="I34" s="22"/>
      <c r="J34" s="3"/>
      <c r="K34" s="23"/>
      <c r="L34" s="24"/>
    </row>
    <row r="35" spans="6:7" ht="12.75">
      <c r="F35" s="16"/>
      <c r="G35" s="20"/>
    </row>
    <row r="36" spans="6:7" ht="12.75">
      <c r="F36" s="16"/>
      <c r="G36" s="20"/>
    </row>
    <row r="37" spans="2:12" ht="12.75">
      <c r="B37" s="19" t="s">
        <v>104</v>
      </c>
      <c r="C37" s="19"/>
      <c r="D37" s="69">
        <f>SUM(D2:D35)</f>
        <v>0</v>
      </c>
      <c r="E37" s="69">
        <v>800</v>
      </c>
      <c r="F37" s="25"/>
      <c r="G37" s="26"/>
      <c r="H37" s="25"/>
      <c r="I37" s="26"/>
      <c r="J37" s="25"/>
      <c r="K37" s="27"/>
      <c r="L37" s="25"/>
    </row>
    <row r="38" spans="2:7" ht="12.75">
      <c r="B38" s="17" t="s">
        <v>105</v>
      </c>
      <c r="C38" s="17"/>
      <c r="D38" s="70"/>
      <c r="E38" s="70"/>
      <c r="F38" s="17"/>
      <c r="G38" s="28"/>
    </row>
    <row r="39" spans="2:7" ht="12.75">
      <c r="B39" s="17" t="s">
        <v>106</v>
      </c>
      <c r="C39" s="17" t="s">
        <v>107</v>
      </c>
      <c r="D39" s="70"/>
      <c r="E39" s="70"/>
      <c r="F39" s="17"/>
      <c r="G39" s="28"/>
    </row>
    <row r="40" spans="2:7" ht="12.75">
      <c r="B40" s="17"/>
      <c r="C40" s="17" t="s">
        <v>108</v>
      </c>
      <c r="D40" s="70"/>
      <c r="E40" s="70"/>
      <c r="F40" s="17"/>
      <c r="G40" s="28"/>
    </row>
    <row r="41" spans="2:7" ht="12.75">
      <c r="B41" s="17" t="s">
        <v>109</v>
      </c>
      <c r="C41" s="17"/>
      <c r="D41" s="70"/>
      <c r="E41" s="70"/>
      <c r="F41" s="17"/>
      <c r="G41" s="28"/>
    </row>
    <row r="42" spans="2:7" ht="12.75">
      <c r="B42" s="17" t="s">
        <v>186</v>
      </c>
      <c r="C42" s="17"/>
      <c r="D42" s="71"/>
      <c r="E42" s="72"/>
      <c r="F42" s="17"/>
      <c r="G42" s="28"/>
    </row>
    <row r="43" spans="2:7" ht="12.75">
      <c r="B43" s="17" t="s">
        <v>110</v>
      </c>
      <c r="C43" s="17"/>
      <c r="D43" s="71">
        <v>50</v>
      </c>
      <c r="E43" s="72"/>
      <c r="F43" s="17"/>
      <c r="G43" s="28"/>
    </row>
    <row r="44" spans="2:7" ht="12.75">
      <c r="B44" s="17"/>
      <c r="C44" s="17"/>
      <c r="D44" s="71"/>
      <c r="E44" s="72"/>
      <c r="F44" s="17"/>
      <c r="G44" s="28"/>
    </row>
    <row r="45" spans="2:7" ht="12.75">
      <c r="B45" s="17"/>
      <c r="C45" s="17"/>
      <c r="D45" s="71"/>
      <c r="E45" s="70"/>
      <c r="F45" s="17"/>
      <c r="G45" s="28"/>
    </row>
    <row r="46" spans="2:7" ht="12.75">
      <c r="B46" s="17"/>
      <c r="C46" s="17" t="s">
        <v>0</v>
      </c>
      <c r="D46" s="71"/>
      <c r="E46" s="70"/>
      <c r="F46" s="17"/>
      <c r="G46" s="28"/>
    </row>
    <row r="47" spans="2:7" ht="12.75">
      <c r="B47" s="17" t="s">
        <v>111</v>
      </c>
      <c r="C47" s="17"/>
      <c r="D47" s="71"/>
      <c r="E47" s="70"/>
      <c r="F47" s="17"/>
      <c r="G47" s="28"/>
    </row>
    <row r="48" spans="2:7" ht="12.75">
      <c r="B48" s="17" t="s">
        <v>112</v>
      </c>
      <c r="C48" s="17"/>
      <c r="D48" s="71">
        <v>450</v>
      </c>
      <c r="E48" s="70"/>
      <c r="F48" s="17"/>
      <c r="G48" s="28"/>
    </row>
    <row r="49" spans="2:7" ht="12.75">
      <c r="B49" s="17" t="s">
        <v>113</v>
      </c>
      <c r="C49" s="17"/>
      <c r="D49" s="71">
        <v>300</v>
      </c>
      <c r="E49" s="70"/>
      <c r="F49" s="17"/>
      <c r="G49" s="28"/>
    </row>
    <row r="50" spans="2:7" ht="12.75">
      <c r="B50" s="17" t="s">
        <v>114</v>
      </c>
      <c r="C50" s="17"/>
      <c r="D50" s="71">
        <v>50</v>
      </c>
      <c r="E50" s="70"/>
      <c r="F50" s="17"/>
      <c r="G50" s="28"/>
    </row>
    <row r="51" spans="2:7" ht="12.75">
      <c r="B51" s="17"/>
      <c r="C51" s="17" t="s">
        <v>0</v>
      </c>
      <c r="D51" s="71"/>
      <c r="E51" s="70"/>
      <c r="F51" s="17"/>
      <c r="G51" s="28"/>
    </row>
  </sheetData>
  <printOptions horizontalCentered="1"/>
  <pageMargins left="0.25" right="0.25" top="1.25" bottom="1" header="0.5" footer="0.5"/>
  <pageSetup horizontalDpi="600" verticalDpi="600" orientation="landscape" scale="115" r:id="rId1"/>
  <headerFooter alignWithMargins="0">
    <oddHeader>&amp;L&amp;"Arial,Italic"AMF Southtown Lanes
Bloomington, Minnesota&amp;C&amp;"Arial,Bold Italic"&amp;14 19th Annual Minneapolis Masters&amp;R&amp;"Arial,Italic"September 30, 2007
USBC Certification #1318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Minneapolis USBC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Stewart</dc:creator>
  <cp:keywords/>
  <dc:description/>
  <cp:lastModifiedBy>Chris</cp:lastModifiedBy>
  <cp:lastPrinted>2007-09-30T20:52:12Z</cp:lastPrinted>
  <dcterms:created xsi:type="dcterms:W3CDTF">2007-08-29T18:49:55Z</dcterms:created>
  <dcterms:modified xsi:type="dcterms:W3CDTF">2007-10-01T02:44:23Z</dcterms:modified>
  <cp:category/>
  <cp:version/>
  <cp:contentType/>
  <cp:contentStatus/>
</cp:coreProperties>
</file>